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Return Log" sheetId="2" r:id="rId5"/>
    <sheet state="visible" name="Dashboard" sheetId="3" r:id="rId6"/>
    <sheet state="hidden" name="Reference" sheetId="4" r:id="rId7"/>
  </sheets>
  <definedNames>
    <definedName name="OptionsOffered">Reference!$D$6:$D$10</definedName>
    <definedName name="StatedReasons">Reference!$F$6:$F$15</definedName>
    <definedName name="ReturnCodes">Reference!$B$6:$B$10</definedName>
  </definedNames>
  <calcPr/>
  <extLst>
    <ext uri="GoogleSheetsCustomDataVersion2">
      <go:sheetsCustomData xmlns:go="http://customooxmlschemas.google.com/" r:id="rId8" roundtripDataChecksum="oomxgo22nNCkMBshH1ZVF9uO2waZgb70wKfI0vdlHhE="/>
    </ext>
  </extLst>
</workbook>
</file>

<file path=xl/sharedStrings.xml><?xml version="1.0" encoding="utf-8"?>
<sst xmlns="http://schemas.openxmlformats.org/spreadsheetml/2006/main" count="171" uniqueCount="140">
  <si>
    <t>FIN METHOD  ·  OPERATOR TOOLKIT</t>
  </si>
  <si>
    <t>REFERENCE  ·  DROPDOWN LISTS</t>
  </si>
  <si>
    <t>FIN METHOD  ·  RETURN PATTERNS DASHBOARD</t>
  </si>
  <si>
    <t>2026 EDITION</t>
  </si>
  <si>
    <t>FIN METHOD  ·  RETURN LOG</t>
  </si>
  <si>
    <t>Named ranges used by Return Log data-validation. Do not delete — edit values only.</t>
  </si>
  <si>
    <t>AUTO-CALCULATED  ·  2026</t>
  </si>
  <si>
    <t>The Returns Tracking Sheet</t>
  </si>
  <si>
    <t>How to use this workbook</t>
  </si>
  <si>
    <t>Return Log</t>
  </si>
  <si>
    <t>RETURN CODES</t>
  </si>
  <si>
    <t>The Dashboard</t>
  </si>
  <si>
    <t>One return per row  ·  Root cause, not stated reason  ·  Consistent codes only</t>
  </si>
  <si>
    <t>What the log is telling you.</t>
  </si>
  <si>
    <t>OPTIONS OFFERED</t>
  </si>
  <si>
    <t>This workbook is the companion to the Fin Method Returns Categorisation Framework. Customer service logs each return as it happens in the Return Log tab. The Dashboard tab calculates the patterns automatically — no manual reporting.</t>
  </si>
  <si>
    <t>STATED REASONS</t>
  </si>
  <si>
    <t>COM</t>
  </si>
  <si>
    <t>Fill blue-tinted cells manually.  Grey-tinted cells calculate automatically.  Use the dropdowns in Stated Reason, Code, and Option Offered to keep data clean.</t>
  </si>
  <si>
    <t>Explanation</t>
  </si>
  <si>
    <t>Changed my mind</t>
  </si>
  <si>
    <t>THE 5 RETURN TYPES</t>
  </si>
  <si>
    <t>Date</t>
  </si>
  <si>
    <t>NFP</t>
  </si>
  <si>
    <t>Order ID</t>
  </si>
  <si>
    <t>SKU</t>
  </si>
  <si>
    <t>CODE</t>
  </si>
  <si>
    <t>Product Name</t>
  </si>
  <si>
    <t>Replacement part</t>
  </si>
  <si>
    <t>TYPE</t>
  </si>
  <si>
    <t>Order Value (£)</t>
  </si>
  <si>
    <t>WHAT IT MEANS</t>
  </si>
  <si>
    <t>Return Ship (£)</t>
  </si>
  <si>
    <t>Stated Reason</t>
  </si>
  <si>
    <t>Customer Comment</t>
  </si>
  <si>
    <t>Root Cause Code</t>
  </si>
  <si>
    <t>Populated automatically from the Return Log. Once 30–50 returns are logged, patterns become reliable enough to act on.</t>
  </si>
  <si>
    <t>Option Offered</t>
  </si>
  <si>
    <t>Not as described</t>
  </si>
  <si>
    <t>Refund Amt (£)</t>
  </si>
  <si>
    <t>Notes / Fix Ideas</t>
  </si>
  <si>
    <t>2026-01-14</t>
  </si>
  <si>
    <t>DNM</t>
  </si>
  <si>
    <t>FIN-10284</t>
  </si>
  <si>
    <t>Change of Mind</t>
  </si>
  <si>
    <t>Complimentary item</t>
  </si>
  <si>
    <t>BBQ-XL-001</t>
  </si>
  <si>
    <t>XL Smoker BBQ</t>
  </si>
  <si>
    <t>Customer decided they don't want it. Product was as described.</t>
  </si>
  <si>
    <t>Doesn't fit / wrong size</t>
  </si>
  <si>
    <t>Doesn't work / faulty</t>
  </si>
  <si>
    <t>BBQ is rusting after 2 weeks</t>
  </si>
  <si>
    <t>CED</t>
  </si>
  <si>
    <t>Not Fit for Purpose</t>
  </si>
  <si>
    <t>Customer expected the product to do something it doesn't. Often masks a listing or education issue.</t>
  </si>
  <si>
    <t>Partial refund</t>
  </si>
  <si>
    <t>Damaged in transit</t>
  </si>
  <si>
    <t>TOTAL RETURNS</t>
  </si>
  <si>
    <t>Cover trapped condensation. Update manual with airflow guidance.</t>
  </si>
  <si>
    <t>Does Not Match Listing</t>
  </si>
  <si>
    <t>← EXAMPLE</t>
  </si>
  <si>
    <t>Product received didn't match photos, dimensions, or description. Seller-caused — fix the PDP.</t>
  </si>
  <si>
    <t>DAM</t>
  </si>
  <si>
    <t>TOTAL REFUNDED</t>
  </si>
  <si>
    <t>Full refund + return</t>
  </si>
  <si>
    <t>Customer Education</t>
  </si>
  <si>
    <t>SHIP COST</t>
  </si>
  <si>
    <t>Product is fine. Customer doesn't know how to use, store, or maintain it. Rewrite instructions.</t>
  </si>
  <si>
    <t>AVG RETURN £</t>
  </si>
  <si>
    <t>Damage / Packaging</t>
  </si>
  <si>
    <t>Wrong item received</t>
  </si>
  <si>
    <t>Arrived damaged, or damaged by preventable packaging or design flaw. Redesign packaging.</t>
  </si>
  <si>
    <t>No longer needed</t>
  </si>
  <si>
    <t>HOW TO LOG A RETURN</t>
  </si>
  <si>
    <t>Better price elsewhere</t>
  </si>
  <si>
    <t>01</t>
  </si>
  <si>
    <t>Open the Return Log tab.</t>
  </si>
  <si>
    <t>Every return is one row. Add rows below the example.</t>
  </si>
  <si>
    <t>Difficult to use</t>
  </si>
  <si>
    <t>02</t>
  </si>
  <si>
    <t>Fill in the fields left-to-right.</t>
  </si>
  <si>
    <t>Date, Order ID, SKU, and value are mandatory. Everything else has dropdowns to keep coding consistent.</t>
  </si>
  <si>
    <t>Other</t>
  </si>
  <si>
    <t>03</t>
  </si>
  <si>
    <t>Code the ROOT cause, not the stated reason.</t>
  </si>
  <si>
    <t>Look past what the customer said. Refer to the framework for miscategorisation patterns.</t>
  </si>
  <si>
    <t>04</t>
  </si>
  <si>
    <t>Log the option offered.</t>
  </si>
  <si>
    <t>Which of the 5 rescue options did you actually use? This lets leadership see where explanation alone would have worked.</t>
  </si>
  <si>
    <t>OPTIONS TO RECTIFY  ·  RANKED BY COST TO BUSINESS</t>
  </si>
  <si>
    <t>Send a clear, helpful message. Many returns resolve on information alone.</t>
  </si>
  <si>
    <t>Lowest</t>
  </si>
  <si>
    <t>Ship the specific part rather than a full replacement.</t>
  </si>
  <si>
    <t>Low</t>
  </si>
  <si>
    <t>Offer a related accessory. Retains goodwill, keeps the sale.</t>
  </si>
  <si>
    <t>01  ·  RETURN TYPE BREAKDOWN</t>
  </si>
  <si>
    <t>Moderate</t>
  </si>
  <si>
    <t>Keep the product with the customer. Last resort before full refund.</t>
  </si>
  <si>
    <t>Higher</t>
  </si>
  <si>
    <t>Where the systemic problem sits — content, packaging, or expectation.</t>
  </si>
  <si>
    <t>05</t>
  </si>
  <si>
    <t>Highest-cost outcome. Absorb shipping both ways with free returns.</t>
  </si>
  <si>
    <t>Highest</t>
  </si>
  <si>
    <t>OPERATOR PRINCIPLE</t>
  </si>
  <si>
    <t>COUNT</t>
  </si>
  <si>
    <t>% OF TOTAL</t>
  </si>
  <si>
    <t>TOTAL £ REFUNDED</t>
  </si>
  <si>
    <t>"Every return you log correctly today is a return you don't log at all six months from now — because you already fixed what caused it."</t>
  </si>
  <si>
    <t>Fin Method  ·  finmethod.co.uk  ·  Operator Toolkit</t>
  </si>
  <si>
    <t>Page 1 of 3  ·  Instructions</t>
  </si>
  <si>
    <t>TOTAL</t>
  </si>
  <si>
    <t>02  ·  RETURNS BY MONTH</t>
  </si>
  <si>
    <t>Trend up or down over time. Enter the year in cell H24 to filter.</t>
  </si>
  <si>
    <t>YEAR</t>
  </si>
  <si>
    <t>MONTH</t>
  </si>
  <si>
    <t>£ REFUNDED</t>
  </si>
  <si>
    <t>Jan</t>
  </si>
  <si>
    <t>Feb</t>
  </si>
  <si>
    <t>Mar</t>
  </si>
  <si>
    <t>Apr</t>
  </si>
  <si>
    <t>May</t>
  </si>
  <si>
    <t>Jun</t>
  </si>
  <si>
    <t>Jul</t>
  </si>
  <si>
    <t>Aug</t>
  </si>
  <si>
    <t>Sep</t>
  </si>
  <si>
    <t>Oct</t>
  </si>
  <si>
    <t>Nov</t>
  </si>
  <si>
    <t>Dec</t>
  </si>
  <si>
    <t>03  ·  ROI CALCULATOR</t>
  </si>
  <si>
    <t>Estimate what fixing your top-return code could save. Edit the yellow cell.</t>
  </si>
  <si>
    <t>Assumed total orders (edit)</t>
  </si>
  <si>
    <t>Current return count</t>
  </si>
  <si>
    <t>Current return rate</t>
  </si>
  <si>
    <t>Target reduction (edit)</t>
  </si>
  <si>
    <t>ESTIMATED QUARTERLY SAVING</t>
  </si>
  <si>
    <t>"The goal isn't zero returns. The goal is returns you can explain."</t>
  </si>
  <si>
    <t>Fin Method  ·  finmethod.co.uk  ·  Dashboard</t>
  </si>
  <si>
    <t>Page 3 of 3  ·  Dashboard</t>
  </si>
  <si>
    <t>Fin Method  ·  finmethod.co.uk  ·  Return Log</t>
  </si>
  <si>
    <t>Page 2 of 3  ·  Return Log</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</si>
</sst>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yyyy\-mm\-dd"/>
    <numFmt numFmtId="165" formatCode="\£#,##0.00;&quot;-£&quot;#,##0.00;\-"/>
    <numFmt numFmtId="166" formatCode="\£#,##0.00"/>
    <numFmt numFmtId="167" formatCode="0.0%"/>
    <numFmt numFmtId="168" formatCode="\£#,##0"/>
  </numFmts>
  <fonts count="32">
    <font>
      <sz val="11.0"/>
      <color theme="1"/>
      <name val="Calibri"/>
      <scheme val="minor"/>
    </font>
    <font>
      <sz val="11.0"/>
      <color theme="1"/>
      <name val="Calibri"/>
    </font>
    <font>
      <b/>
      <sz val="8.0"/>
      <color rgb="FFC5391A"/>
      <name val="Arial"/>
    </font>
    <font>
      <b/>
      <sz val="9.0"/>
      <color rgb="FFC5391A"/>
      <name val="Arial"/>
    </font>
    <font/>
    <font>
      <b/>
      <sz val="8.0"/>
      <color rgb="FF8A7F75"/>
      <name val="Arial"/>
    </font>
    <font>
      <i/>
      <sz val="9.0"/>
      <color rgb="FF5A4F45"/>
      <name val="Arial"/>
    </font>
    <font>
      <b/>
      <sz val="28.0"/>
      <color rgb="FF2A2521"/>
      <name val="Arial"/>
    </font>
    <font>
      <b/>
      <sz val="11.0"/>
      <color rgb="FFC5391A"/>
      <name val="Arial"/>
    </font>
    <font>
      <b/>
      <sz val="26.0"/>
      <color rgb="FF2A2521"/>
      <name val="Arial"/>
    </font>
    <font>
      <b/>
      <sz val="8.0"/>
      <color rgb="FFFFFFFF"/>
      <name val="Arial"/>
    </font>
    <font>
      <i/>
      <sz val="13.0"/>
      <color rgb="FF3D5878"/>
      <name val="Arial"/>
    </font>
    <font>
      <sz val="10.0"/>
      <color rgb="FF5A4F45"/>
      <name val="Arial"/>
    </font>
    <font>
      <b/>
      <i/>
      <sz val="10.0"/>
      <color rgb="FFC5391A"/>
      <name val="Arial"/>
    </font>
    <font>
      <sz val="10.0"/>
      <color rgb="FF2A2521"/>
      <name val="Arial"/>
    </font>
    <font>
      <sz val="9.0"/>
      <color rgb="FF5A4F45"/>
      <name val="Arial"/>
    </font>
    <font>
      <b/>
      <sz val="9.0"/>
      <color rgb="FFFFFFFF"/>
      <name val="Arial"/>
    </font>
    <font>
      <i/>
      <sz val="10.0"/>
      <color rgb="FF5A4F45"/>
      <name val="Arial"/>
    </font>
    <font>
      <i/>
      <sz val="9.0"/>
      <color rgb="FF8A7F75"/>
      <name val="Arial"/>
    </font>
    <font>
      <b/>
      <i/>
      <sz val="11.0"/>
      <color rgb="FFC5391A"/>
      <name val="Arial"/>
    </font>
    <font>
      <b/>
      <sz val="10.0"/>
      <color rgb="FF2A2521"/>
      <name val="Arial"/>
    </font>
    <font>
      <b/>
      <i/>
      <sz val="8.0"/>
      <color rgb="FFC5391A"/>
      <name val="Arial"/>
    </font>
    <font>
      <b/>
      <sz val="22.0"/>
      <color rgb="FF2A2521"/>
      <name val="Arial"/>
    </font>
    <font>
      <b/>
      <i/>
      <sz val="14.0"/>
      <color rgb="FFC5391A"/>
      <name val="Arial"/>
    </font>
    <font>
      <b/>
      <sz val="10.0"/>
      <color rgb="FFC5391A"/>
      <name val="Arial"/>
    </font>
    <font>
      <i/>
      <sz val="11.0"/>
      <color rgb="FF2A2521"/>
      <name val="Arial"/>
    </font>
    <font>
      <b/>
      <sz val="11.0"/>
      <color rgb="FF2A2521"/>
      <name val="Arial"/>
    </font>
    <font>
      <sz val="11.0"/>
      <color rgb="FF2A2521"/>
      <name val="Arial"/>
    </font>
    <font>
      <b/>
      <sz val="10.0"/>
      <color rgb="FFFFFFFF"/>
      <name val="Arial"/>
    </font>
    <font>
      <b/>
      <sz val="12.0"/>
      <color rgb="FFFFFFFF"/>
      <name val="Arial"/>
    </font>
    <font>
      <b/>
      <sz val="12.0"/>
      <color rgb="FF2A2521"/>
      <name val="Arial"/>
    </font>
    <font>
      <b/>
      <sz val="16.0"/>
      <color rgb="FFC5391A"/>
      <name val="Arial"/>
    </font>
  </fonts>
  <fills count="7">
    <fill>
      <patternFill patternType="none"/>
    </fill>
    <fill>
      <patternFill patternType="lightGray"/>
    </fill>
    <fill>
      <patternFill patternType="solid">
        <fgColor rgb="FFEFEAE0"/>
        <bgColor rgb="FFEFEAE0"/>
      </patternFill>
    </fill>
    <fill>
      <patternFill patternType="solid">
        <fgColor rgb="FF2A2521"/>
        <bgColor rgb="FF2A2521"/>
      </patternFill>
    </fill>
    <fill>
      <patternFill patternType="solid">
        <fgColor rgb="FFFFFFFF"/>
        <bgColor rgb="FFFFFFFF"/>
      </patternFill>
    </fill>
    <fill>
      <patternFill patternType="solid">
        <fgColor rgb="FFE6DECC"/>
        <bgColor rgb="FFE6DECC"/>
      </patternFill>
    </fill>
    <fill>
      <patternFill patternType="solid">
        <fgColor rgb="FFFFF8DC"/>
        <bgColor rgb="FFFFF8DC"/>
      </patternFill>
    </fill>
  </fills>
  <borders count="33">
    <border/>
    <border>
      <left/>
      <right/>
      <top/>
      <bottom/>
    </border>
    <border>
      <left/>
      <top/>
      <bottom/>
    </border>
    <border>
      <top/>
      <bottom/>
    </border>
    <border>
      <right/>
      <top/>
      <bottom/>
    </border>
    <border>
      <left/>
      <right/>
      <top style="thin">
        <color rgb="FF8A7F75"/>
      </top>
      <bottom/>
    </border>
    <border>
      <left style="thin">
        <color rgb="FFD6CFC2"/>
      </left>
      <right style="thin">
        <color rgb="FFD6CFC2"/>
      </right>
      <top style="thin">
        <color rgb="FFD6CFC2"/>
      </top>
      <bottom style="thin">
        <color rgb="FFD6CFC2"/>
      </bottom>
    </border>
    <border>
      <left/>
      <top/>
    </border>
    <border>
      <top/>
    </border>
    <border>
      <right/>
      <top/>
    </border>
    <border>
      <left/>
    </border>
    <border>
      <right/>
    </border>
    <border>
      <left/>
      <bottom/>
    </border>
    <border>
      <bottom/>
    </border>
    <border>
      <right/>
      <bottom/>
    </border>
    <border>
      <left/>
      <top style="thin">
        <color rgb="FF8A7F75"/>
      </top>
      <bottom style="thin">
        <color rgb="FF8A7F75"/>
      </bottom>
    </border>
    <border>
      <top style="thin">
        <color rgb="FF8A7F75"/>
      </top>
      <bottom style="thin">
        <color rgb="FF8A7F75"/>
      </bottom>
    </border>
    <border>
      <right/>
      <top style="thin">
        <color rgb="FF8A7F75"/>
      </top>
      <bottom style="thin">
        <color rgb="FF8A7F75"/>
      </bottom>
    </border>
    <border>
      <left/>
      <right/>
      <top style="thin">
        <color rgb="FF2A2521"/>
      </top>
      <bottom style="medium">
        <color rgb="FF2A2521"/>
      </bottom>
    </border>
    <border>
      <left/>
      <right/>
      <top/>
    </border>
    <border>
      <left/>
      <right/>
      <top/>
      <bottom style="thin">
        <color rgb="FFD6CFC2"/>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bottom/>
    </border>
    <border>
      <left/>
      <top/>
      <bottom style="thin">
        <color rgb="FFD6CFC2"/>
      </bottom>
    </border>
    <border>
      <right/>
      <top/>
      <bottom style="thin">
        <color rgb="FFD6CFC2"/>
      </bottom>
    </border>
    <border>
      <left style="thick">
        <color rgb="FFC5391A"/>
      </left>
      <top/>
      <bottom/>
    </border>
    <border>
      <left style="thin">
        <color rgb="FF8A7F75"/>
      </left>
      <right style="thin">
        <color rgb="FF8A7F75"/>
      </right>
      <top style="thin">
        <color rgb="FF8A7F75"/>
      </top>
      <bottom style="thin">
        <color rgb="FF8A7F75"/>
      </bottom>
    </border>
    <border>
      <top/>
      <bottom style="thin">
        <color rgb="FFD6CFC2"/>
      </bottom>
    </border>
    <border>
      <left style="thin">
        <color rgb="FF8A7F75"/>
      </left>
      <top style="thin">
        <color rgb="FF8A7F75"/>
      </top>
      <bottom style="thin">
        <color rgb="FF8A7F75"/>
      </bottom>
    </border>
    <border>
      <left style="thick">
        <color rgb="FFC5391A"/>
      </left>
      <top style="thin">
        <color rgb="FF8A7F75"/>
      </top>
      <bottom style="thin">
        <color rgb="FF8A7F75"/>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0"/>
    </xf>
    <xf borderId="2" fillId="2" fontId="2" numFmtId="0" xfId="0" applyAlignment="1" applyBorder="1" applyFont="1">
      <alignment horizontal="left" shrinkToFit="0" vertical="center" wrapText="0"/>
    </xf>
    <xf borderId="2" fillId="2" fontId="3" numFmtId="0" xfId="0" applyAlignment="1" applyBorder="1" applyFont="1">
      <alignment horizontal="left" shrinkToFit="0" vertical="center" wrapText="0"/>
    </xf>
    <xf borderId="3" fillId="0" fontId="4" numFmtId="0" xfId="0" applyBorder="1" applyFont="1"/>
    <xf borderId="4" fillId="0" fontId="4" numFmtId="0" xfId="0" applyBorder="1" applyFont="1"/>
    <xf borderId="1" fillId="2" fontId="5" numFmtId="0" xfId="0" applyAlignment="1" applyBorder="1" applyFont="1">
      <alignment horizontal="right" shrinkToFit="0" vertical="center" wrapText="0"/>
    </xf>
    <xf borderId="2" fillId="2" fontId="6" numFmtId="0" xfId="0" applyAlignment="1" applyBorder="1" applyFont="1">
      <alignment horizontal="left" shrinkToFit="0" vertical="center" wrapText="0"/>
    </xf>
    <xf borderId="2" fillId="2" fontId="5" numFmtId="0" xfId="0" applyAlignment="1" applyBorder="1" applyFont="1">
      <alignment horizontal="right" shrinkToFit="0" vertical="center" wrapText="0"/>
    </xf>
    <xf borderId="2" fillId="2" fontId="7" numFmtId="0" xfId="0" applyAlignment="1" applyBorder="1" applyFont="1">
      <alignment horizontal="left" shrinkToFit="0" vertical="center" wrapText="0"/>
    </xf>
    <xf borderId="2" fillId="2" fontId="8" numFmtId="0" xfId="0" applyAlignment="1" applyBorder="1" applyFont="1">
      <alignment horizontal="left" shrinkToFit="0" vertical="center" wrapText="0"/>
    </xf>
    <xf borderId="5" fillId="2" fontId="1" numFmtId="0" xfId="0" applyAlignment="1" applyBorder="1" applyFont="1">
      <alignment shrinkToFit="0" vertical="bottom" wrapText="0"/>
    </xf>
    <xf borderId="2" fillId="2" fontId="9" numFmtId="0" xfId="0" applyAlignment="1" applyBorder="1" applyFont="1">
      <alignment horizontal="left" shrinkToFit="0" vertical="center" wrapText="0"/>
    </xf>
    <xf borderId="6" fillId="3" fontId="10" numFmtId="0" xfId="0" applyAlignment="1" applyBorder="1" applyFill="1" applyFont="1">
      <alignment horizontal="left" shrinkToFit="0" vertical="center" wrapText="0"/>
    </xf>
    <xf borderId="2" fillId="2" fontId="6" numFmtId="0" xfId="0" applyAlignment="1" applyBorder="1" applyFont="1">
      <alignment horizontal="right" shrinkToFit="0" vertical="center" wrapText="0"/>
    </xf>
    <xf borderId="2" fillId="2" fontId="11" numFmtId="0" xfId="0" applyAlignment="1" applyBorder="1" applyFont="1">
      <alignment horizontal="right" shrinkToFit="0" vertical="center" wrapText="0"/>
    </xf>
    <xf borderId="7" fillId="2" fontId="12" numFmtId="0" xfId="0" applyAlignment="1" applyBorder="1" applyFont="1">
      <alignment horizontal="left" shrinkToFit="0" vertical="top" wrapText="1"/>
    </xf>
    <xf borderId="8" fillId="0" fontId="4" numFmtId="0" xfId="0" applyBorder="1" applyFont="1"/>
    <xf borderId="9" fillId="0" fontId="4" numFmtId="0" xfId="0" applyBorder="1" applyFont="1"/>
    <xf borderId="10" fillId="0" fontId="4" numFmtId="0" xfId="0" applyBorder="1" applyFont="1"/>
    <xf borderId="11" fillId="0" fontId="4" numFmtId="0" xfId="0" applyBorder="1" applyFont="1"/>
    <xf borderId="6" fillId="4" fontId="13" numFmtId="0" xfId="0" applyAlignment="1" applyBorder="1" applyFill="1" applyFont="1">
      <alignment horizontal="left" shrinkToFit="0" vertical="center" wrapText="0"/>
    </xf>
    <xf borderId="12" fillId="0" fontId="4" numFmtId="0" xfId="0" applyBorder="1" applyFont="1"/>
    <xf borderId="13" fillId="0" fontId="4" numFmtId="0" xfId="0" applyBorder="1" applyFont="1"/>
    <xf borderId="14" fillId="0" fontId="4" numFmtId="0" xfId="0" applyBorder="1" applyFont="1"/>
    <xf borderId="6" fillId="4" fontId="14" numFmtId="0" xfId="0" applyAlignment="1" applyBorder="1" applyFont="1">
      <alignment horizontal="left" shrinkToFit="0" vertical="center" wrapText="0"/>
    </xf>
    <xf borderId="15" fillId="2" fontId="15" numFmtId="0" xfId="0" applyAlignment="1" applyBorder="1" applyFont="1">
      <alignment horizontal="left" shrinkToFit="0" vertical="center" wrapText="0"/>
    </xf>
    <xf borderId="16" fillId="0" fontId="4" numFmtId="0" xfId="0" applyBorder="1" applyFont="1"/>
    <xf borderId="17" fillId="0" fontId="4" numFmtId="0" xfId="0" applyBorder="1" applyFont="1"/>
    <xf borderId="18" fillId="3" fontId="16" numFmtId="0" xfId="0" applyAlignment="1" applyBorder="1" applyFont="1">
      <alignment horizontal="left" shrinkToFit="0" vertical="center" wrapText="1"/>
    </xf>
    <xf borderId="19" fillId="3" fontId="10" numFmtId="0" xfId="0" applyAlignment="1" applyBorder="1" applyFont="1">
      <alignment horizontal="left" shrinkToFit="0" vertical="center" wrapText="0"/>
    </xf>
    <xf borderId="7" fillId="3" fontId="10" numFmtId="0" xfId="0" applyAlignment="1" applyBorder="1" applyFont="1">
      <alignment horizontal="left" shrinkToFit="0" vertical="center" wrapText="0"/>
    </xf>
    <xf borderId="2" fillId="2" fontId="17" numFmtId="0" xfId="0" applyAlignment="1" applyBorder="1" applyFont="1">
      <alignment horizontal="left" shrinkToFit="0" vertical="center" wrapText="0"/>
    </xf>
    <xf borderId="2" fillId="2" fontId="1" numFmtId="0" xfId="0" applyAlignment="1" applyBorder="1" applyFont="1">
      <alignment shrinkToFit="0" vertical="bottom" wrapText="0"/>
    </xf>
    <xf borderId="20" fillId="4" fontId="18" numFmtId="164" xfId="0" applyAlignment="1" applyBorder="1" applyFont="1" applyNumberFormat="1">
      <alignment horizontal="left" shrinkToFit="0" vertical="center" wrapText="1"/>
    </xf>
    <xf borderId="21" fillId="4" fontId="19" numFmtId="0" xfId="0" applyAlignment="1" applyBorder="1" applyFont="1">
      <alignment horizontal="left" shrinkToFit="0" vertical="center" wrapText="0"/>
    </xf>
    <xf borderId="20" fillId="4" fontId="18" numFmtId="0" xfId="0" applyAlignment="1" applyBorder="1" applyFont="1">
      <alignment horizontal="left" shrinkToFit="0" vertical="center" wrapText="1"/>
    </xf>
    <xf borderId="21" fillId="4" fontId="20" numFmtId="0" xfId="0" applyAlignment="1" applyBorder="1" applyFont="1">
      <alignment horizontal="center" shrinkToFit="0" vertical="center" wrapText="1"/>
    </xf>
    <xf borderId="20" fillId="4" fontId="18" numFmtId="165" xfId="0" applyAlignment="1" applyBorder="1" applyFont="1" applyNumberFormat="1">
      <alignment horizontal="left" shrinkToFit="0" vertical="center" wrapText="1"/>
    </xf>
    <xf borderId="22" fillId="4" fontId="15" numFmtId="0" xfId="0" applyAlignment="1" applyBorder="1" applyFont="1">
      <alignment horizontal="left" shrinkToFit="0" vertical="center" wrapText="1"/>
    </xf>
    <xf borderId="23" fillId="0" fontId="4" numFmtId="0" xfId="0" applyBorder="1" applyFont="1"/>
    <xf borderId="24" fillId="0" fontId="4" numFmtId="0" xfId="0" applyBorder="1" applyFont="1"/>
    <xf borderId="4" fillId="2" fontId="1" numFmtId="0" xfId="0" applyAlignment="1" applyBorder="1" applyFont="1">
      <alignment shrinkToFit="0" vertical="bottom" wrapText="0"/>
    </xf>
    <xf borderId="2" fillId="4" fontId="2" numFmtId="0" xfId="0" applyAlignment="1" applyBorder="1" applyFont="1">
      <alignment horizontal="left" shrinkToFit="0" vertical="center" wrapText="0"/>
    </xf>
    <xf borderId="1" fillId="2" fontId="21" numFmtId="0" xfId="0" applyAlignment="1" applyBorder="1" applyFont="1">
      <alignment horizontal="left" shrinkToFit="0" vertical="center" wrapText="0"/>
    </xf>
    <xf borderId="20" fillId="4" fontId="14" numFmtId="164" xfId="0" applyAlignment="1" applyBorder="1" applyFont="1" applyNumberFormat="1">
      <alignment horizontal="left" shrinkToFit="0" vertical="center" wrapText="1"/>
    </xf>
    <xf borderId="20" fillId="4" fontId="14" numFmtId="0" xfId="0" applyAlignment="1" applyBorder="1" applyFont="1">
      <alignment horizontal="left" shrinkToFit="0" vertical="center" wrapText="1"/>
    </xf>
    <xf borderId="20" fillId="4" fontId="14" numFmtId="165" xfId="0" applyAlignment="1" applyBorder="1" applyFont="1" applyNumberFormat="1">
      <alignment horizontal="left" shrinkToFit="0" vertical="center" wrapText="1"/>
    </xf>
    <xf borderId="25" fillId="2" fontId="1" numFmtId="0" xfId="0" applyAlignment="1" applyBorder="1" applyFont="1">
      <alignment shrinkToFit="0" vertical="bottom" wrapText="0"/>
    </xf>
    <xf borderId="20" fillId="2" fontId="14" numFmtId="164" xfId="0" applyAlignment="1" applyBorder="1" applyFont="1" applyNumberFormat="1">
      <alignment horizontal="left" shrinkToFit="0" vertical="center" wrapText="1"/>
    </xf>
    <xf borderId="20" fillId="2" fontId="14" numFmtId="0" xfId="0" applyAlignment="1" applyBorder="1" applyFont="1">
      <alignment horizontal="left" shrinkToFit="0" vertical="center" wrapText="1"/>
    </xf>
    <xf borderId="20" fillId="2" fontId="14" numFmtId="165" xfId="0" applyAlignment="1" applyBorder="1" applyFont="1" applyNumberFormat="1">
      <alignment horizontal="left" shrinkToFit="0" vertical="center" wrapText="1"/>
    </xf>
    <xf borderId="7" fillId="2" fontId="8" numFmtId="0" xfId="0" applyAlignment="1" applyBorder="1" applyFont="1">
      <alignment horizontal="left" shrinkToFit="0" vertical="center" wrapText="0"/>
    </xf>
    <xf borderId="2" fillId="4" fontId="22" numFmtId="1" xfId="0" applyAlignment="1" applyBorder="1" applyFont="1" applyNumberFormat="1">
      <alignment horizontal="left" shrinkToFit="0" vertical="center" wrapText="0"/>
    </xf>
    <xf borderId="21" fillId="2" fontId="23" numFmtId="0" xfId="0" applyAlignment="1" applyBorder="1" applyFont="1">
      <alignment horizontal="left" shrinkToFit="0" vertical="center" wrapText="0"/>
    </xf>
    <xf borderId="21" fillId="2" fontId="20" numFmtId="0" xfId="0" applyAlignment="1" applyBorder="1" applyFont="1">
      <alignment horizontal="center" shrinkToFit="0" vertical="center" wrapText="1"/>
    </xf>
    <xf borderId="22" fillId="2" fontId="15" numFmtId="0" xfId="0" applyAlignment="1" applyBorder="1" applyFont="1">
      <alignment horizontal="left" shrinkToFit="0" vertical="center" wrapText="1"/>
    </xf>
    <xf borderId="2" fillId="4" fontId="22" numFmtId="166" xfId="0" applyAlignment="1" applyBorder="1" applyFont="1" applyNumberFormat="1">
      <alignment horizontal="left" shrinkToFit="0" vertical="center" wrapText="0"/>
    </xf>
    <xf borderId="26" fillId="4" fontId="1" numFmtId="0" xfId="0" applyAlignment="1" applyBorder="1" applyFont="1">
      <alignment shrinkToFit="0" vertical="bottom" wrapText="0"/>
    </xf>
    <xf borderId="27" fillId="0" fontId="4" numFmtId="0" xfId="0" applyBorder="1" applyFont="1"/>
    <xf borderId="21" fillId="4" fontId="2" numFmtId="0" xfId="0" applyAlignment="1" applyBorder="1" applyFont="1">
      <alignment horizontal="right" shrinkToFit="0" vertical="center" wrapText="0"/>
    </xf>
    <xf borderId="2" fillId="2" fontId="24" numFmtId="0" xfId="0" applyAlignment="1" applyBorder="1" applyFont="1">
      <alignment horizontal="left" shrinkToFit="0" vertical="center" wrapText="0"/>
    </xf>
    <xf borderId="1" fillId="3" fontId="10" numFmtId="0" xfId="0" applyAlignment="1" applyBorder="1" applyFont="1">
      <alignment horizontal="left" shrinkToFit="0" vertical="center" wrapText="0"/>
    </xf>
    <xf borderId="2" fillId="3" fontId="10" numFmtId="0" xfId="0" applyAlignment="1" applyBorder="1" applyFont="1">
      <alignment horizontal="left" shrinkToFit="0" vertical="center" wrapText="0"/>
    </xf>
    <xf borderId="28" fillId="5" fontId="25" numFmtId="0" xfId="0" applyAlignment="1" applyBorder="1" applyFill="1" applyFont="1">
      <alignment horizontal="left" shrinkToFit="0" vertical="center" wrapText="1"/>
    </xf>
    <xf borderId="20" fillId="4" fontId="19" numFmtId="0" xfId="0" applyAlignment="1" applyBorder="1" applyFont="1">
      <alignment horizontal="left" shrinkToFit="0" vertical="center" wrapText="0"/>
    </xf>
    <xf borderId="26" fillId="4" fontId="14" numFmtId="0" xfId="0" applyAlignment="1" applyBorder="1" applyFont="1">
      <alignment horizontal="left" shrinkToFit="0" vertical="center" wrapText="0"/>
    </xf>
    <xf borderId="2" fillId="2" fontId="5" numFmtId="0" xfId="0" applyAlignment="1" applyBorder="1" applyFont="1">
      <alignment horizontal="left" shrinkToFit="0" vertical="center" wrapText="0"/>
    </xf>
    <xf borderId="20" fillId="4" fontId="26" numFmtId="1" xfId="0" applyAlignment="1" applyBorder="1" applyFont="1" applyNumberFormat="1">
      <alignment horizontal="left" shrinkToFit="0" vertical="center" wrapText="0"/>
    </xf>
    <xf borderId="20" fillId="4" fontId="27" numFmtId="167" xfId="0" applyAlignment="1" applyBorder="1" applyFont="1" applyNumberFormat="1">
      <alignment horizontal="left" shrinkToFit="0" vertical="center" wrapText="0"/>
    </xf>
    <xf borderId="20" fillId="4" fontId="27" numFmtId="165" xfId="0" applyAlignment="1" applyBorder="1" applyFont="1" applyNumberFormat="1">
      <alignment horizontal="right" shrinkToFit="0" vertical="center" wrapText="0"/>
    </xf>
    <xf borderId="2" fillId="3" fontId="28" numFmtId="0" xfId="0" applyAlignment="1" applyBorder="1" applyFont="1">
      <alignment horizontal="left" shrinkToFit="0" vertical="center" wrapText="0"/>
    </xf>
    <xf borderId="1" fillId="3" fontId="29" numFmtId="1" xfId="0" applyAlignment="1" applyBorder="1" applyFont="1" applyNumberFormat="1">
      <alignment horizontal="left" shrinkToFit="0" vertical="center" wrapText="0"/>
    </xf>
    <xf borderId="1" fillId="3" fontId="29" numFmtId="167" xfId="0" applyAlignment="1" applyBorder="1" applyFont="1" applyNumberFormat="1">
      <alignment horizontal="left" shrinkToFit="0" vertical="center" wrapText="0"/>
    </xf>
    <xf borderId="1" fillId="3" fontId="29" numFmtId="165" xfId="0" applyAlignment="1" applyBorder="1" applyFont="1" applyNumberFormat="1">
      <alignment horizontal="right" shrinkToFit="0" vertical="center" wrapText="0"/>
    </xf>
    <xf borderId="1" fillId="2" fontId="2" numFmtId="0" xfId="0" applyAlignment="1" applyBorder="1" applyFont="1">
      <alignment horizontal="right" shrinkToFit="0" vertical="center" wrapText="0"/>
    </xf>
    <xf borderId="29" fillId="6" fontId="26" numFmtId="1" xfId="0" applyAlignment="1" applyBorder="1" applyFill="1" applyFont="1" applyNumberFormat="1">
      <alignment horizontal="center" shrinkToFit="0" vertical="center" wrapText="0"/>
    </xf>
    <xf borderId="26" fillId="4" fontId="26" numFmtId="1" xfId="0" applyAlignment="1" applyBorder="1" applyFont="1" applyNumberFormat="1">
      <alignment horizontal="left" shrinkToFit="0" vertical="center" wrapText="0"/>
    </xf>
    <xf borderId="26" fillId="4" fontId="27" numFmtId="165" xfId="0" applyAlignment="1" applyBorder="1" applyFont="1" applyNumberFormat="1">
      <alignment horizontal="right" shrinkToFit="0" vertical="center" wrapText="0"/>
    </xf>
    <xf borderId="26" fillId="4" fontId="12" numFmtId="0" xfId="0" applyAlignment="1" applyBorder="1" applyFont="1">
      <alignment horizontal="left" shrinkToFit="0" vertical="center" wrapText="0"/>
    </xf>
    <xf borderId="30" fillId="0" fontId="4" numFmtId="0" xfId="0" applyBorder="1" applyFont="1"/>
    <xf borderId="31" fillId="6" fontId="30" numFmtId="1" xfId="0" applyAlignment="1" applyBorder="1" applyFont="1" applyNumberFormat="1">
      <alignment horizontal="left" shrinkToFit="0" vertical="center" wrapText="0"/>
    </xf>
    <xf borderId="26" fillId="4" fontId="30" numFmtId="1" xfId="0" applyAlignment="1" applyBorder="1" applyFont="1" applyNumberFormat="1">
      <alignment horizontal="left" shrinkToFit="0" vertical="center" wrapText="0"/>
    </xf>
    <xf borderId="26" fillId="4" fontId="30" numFmtId="167" xfId="0" applyAlignment="1" applyBorder="1" applyFont="1" applyNumberFormat="1">
      <alignment horizontal="left" shrinkToFit="0" vertical="center" wrapText="0"/>
    </xf>
    <xf borderId="31" fillId="6" fontId="30" numFmtId="167" xfId="0" applyAlignment="1" applyBorder="1" applyFont="1" applyNumberFormat="1">
      <alignment horizontal="left" shrinkToFit="0" vertical="center" wrapText="0"/>
    </xf>
    <xf borderId="32" fillId="5" fontId="24" numFmtId="0" xfId="0" applyAlignment="1" applyBorder="1" applyFont="1">
      <alignment horizontal="left" shrinkToFit="0" vertical="center" wrapText="0"/>
    </xf>
    <xf borderId="15" fillId="5" fontId="31" numFmtId="168" xfId="0" applyAlignment="1" applyBorder="1" applyFont="1" applyNumberFormat="1">
      <alignment horizontal="left" shrinkToFit="0" vertical="center" wrapText="0"/>
    </xf>
    <xf borderId="2" fillId="2" fontId="25" numFmtId="0" xfId="0" applyAlignment="1" applyBorder="1" applyFont="1">
      <alignment horizontal="left" shrinkToFit="0" vertical="center" wrapText="1"/>
    </xf>
  </cellXfs>
  <cellStyles count="1">
    <cellStyle xfId="0" name="Normal" builtinId="0"/>
  </cellStyles>
  <dxfs count="5">
    <dxf>
      <font>
        <b/>
        <i/>
        <sz val="10.0"/>
        <color rgb="FFC5391A"/>
        <name val="Arial"/>
      </font>
      <fill>
        <patternFill patternType="solid">
          <fgColor rgb="FFFFE8E4"/>
          <bgColor rgb="FFFFE8E4"/>
        </patternFill>
      </fill>
      <border/>
    </dxf>
    <dxf>
      <font>
        <b/>
        <i/>
        <sz val="10.0"/>
        <color rgb="FFC5391A"/>
        <name val="Arial"/>
      </font>
      <fill>
        <patternFill patternType="solid">
          <fgColor rgb="FFFFD9D0"/>
          <bgColor rgb="FFFFD9D0"/>
        </patternFill>
      </fill>
      <border/>
    </dxf>
    <dxf>
      <font>
        <b/>
        <i/>
        <sz val="10.0"/>
        <color rgb="FFC5391A"/>
        <name val="Arial"/>
      </font>
      <fill>
        <patternFill patternType="solid">
          <fgColor rgb="FFF5D9CF"/>
          <bgColor rgb="FFF5D9CF"/>
        </patternFill>
      </fill>
      <border/>
    </dxf>
    <dxf>
      <font>
        <b/>
        <i/>
        <sz val="10.0"/>
        <color rgb="FF3D5878"/>
        <name val="Arial"/>
      </font>
      <fill>
        <patternFill patternType="solid">
          <fgColor rgb="FFD9E2F0"/>
          <bgColor rgb="FFD9E2F0"/>
        </patternFill>
      </fill>
      <border/>
    </dxf>
    <dxf>
      <font>
        <b/>
        <i/>
        <sz val="10.0"/>
        <color rgb="FFFFFFFF"/>
        <name val="Arial"/>
      </font>
      <fill>
        <patternFill patternType="solid">
          <fgColor rgb="FF2A2521"/>
          <bgColor rgb="FF2A2521"/>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391A"/>
    <pageSetUpPr/>
  </sheetPr>
  <sheetViews>
    <sheetView showGridLines="0" workbookViewId="0"/>
  </sheetViews>
  <sheetFormatPr customHeight="1" defaultColWidth="14.43" defaultRowHeight="15.0"/>
  <cols>
    <col customWidth="1" min="1" max="1" width="2.0"/>
    <col customWidth="1" min="2" max="2" width="22.0"/>
    <col customWidth="1" min="3" max="3" width="30.14"/>
    <col customWidth="1" min="4" max="5" width="22.0"/>
    <col customWidth="1" min="6" max="6" width="32.0"/>
    <col customWidth="1" min="7" max="7" width="2.0"/>
    <col customWidth="1" min="8" max="26" width="8.71"/>
  </cols>
  <sheetData>
    <row r="1" ht="19.5" customHeight="1">
      <c r="A1" s="1"/>
      <c r="B1" s="1"/>
      <c r="C1" s="1"/>
      <c r="D1" s="1"/>
      <c r="E1" s="1"/>
      <c r="F1" s="1"/>
      <c r="G1" s="1"/>
    </row>
    <row r="2" ht="19.5" customHeight="1">
      <c r="A2" s="1"/>
      <c r="B2" s="2" t="s">
        <v>0</v>
      </c>
      <c r="C2" s="4"/>
      <c r="D2" s="4"/>
      <c r="E2" s="5"/>
      <c r="F2" s="6" t="s">
        <v>3</v>
      </c>
      <c r="G2" s="1"/>
    </row>
    <row r="3" ht="19.5" customHeight="1">
      <c r="A3" s="1"/>
      <c r="B3" s="1"/>
      <c r="C3" s="1"/>
      <c r="D3" s="1"/>
      <c r="E3" s="1"/>
      <c r="F3" s="1"/>
      <c r="G3" s="1"/>
    </row>
    <row r="4" ht="45.75" customHeight="1">
      <c r="A4" s="1"/>
      <c r="B4" s="9" t="s">
        <v>7</v>
      </c>
      <c r="C4" s="4"/>
      <c r="D4" s="4"/>
      <c r="E4" s="4"/>
      <c r="F4" s="5"/>
      <c r="G4" s="1"/>
    </row>
    <row r="5" ht="7.5" customHeight="1">
      <c r="A5" s="1"/>
      <c r="B5" s="1"/>
      <c r="C5" s="1"/>
      <c r="D5" s="1"/>
      <c r="E5" s="1"/>
      <c r="F5" s="1"/>
      <c r="G5" s="1"/>
    </row>
    <row r="6" ht="21.75" customHeight="1">
      <c r="A6" s="1"/>
      <c r="B6" s="10" t="s">
        <v>8</v>
      </c>
      <c r="C6" s="4"/>
      <c r="D6" s="4"/>
      <c r="E6" s="4"/>
      <c r="F6" s="5"/>
      <c r="G6" s="1"/>
    </row>
    <row r="7" ht="18.0" customHeight="1">
      <c r="A7" s="1"/>
      <c r="B7" s="11"/>
      <c r="C7" s="11"/>
      <c r="D7" s="11"/>
      <c r="E7" s="11"/>
      <c r="F7" s="11"/>
      <c r="G7" s="1"/>
    </row>
    <row r="8" ht="21.75" customHeight="1">
      <c r="A8" s="1"/>
      <c r="B8" s="16" t="s">
        <v>15</v>
      </c>
      <c r="C8" s="17"/>
      <c r="D8" s="17"/>
      <c r="E8" s="17"/>
      <c r="F8" s="18"/>
      <c r="G8" s="1"/>
    </row>
    <row r="9" ht="13.5" customHeight="1">
      <c r="A9" s="1"/>
      <c r="B9" s="19"/>
      <c r="F9" s="20"/>
      <c r="G9" s="1"/>
    </row>
    <row r="10" ht="19.5" customHeight="1">
      <c r="A10" s="1"/>
      <c r="B10" s="19"/>
      <c r="F10" s="20"/>
      <c r="G10" s="1"/>
    </row>
    <row r="11" ht="60.0" customHeight="1">
      <c r="A11" s="1"/>
      <c r="B11" s="22"/>
      <c r="C11" s="23"/>
      <c r="D11" s="23"/>
      <c r="E11" s="23"/>
      <c r="F11" s="24"/>
      <c r="G11" s="1"/>
    </row>
    <row r="12" ht="18.0" customHeight="1">
      <c r="A12" s="1"/>
      <c r="B12" s="1"/>
      <c r="C12" s="1"/>
      <c r="D12" s="1"/>
      <c r="E12" s="1"/>
      <c r="F12" s="1"/>
      <c r="G12" s="1"/>
    </row>
    <row r="13" ht="21.75" customHeight="1">
      <c r="A13" s="1"/>
      <c r="B13" s="10" t="s">
        <v>21</v>
      </c>
      <c r="C13" s="4"/>
      <c r="D13" s="4"/>
      <c r="E13" s="4"/>
      <c r="F13" s="5"/>
      <c r="G13" s="1"/>
    </row>
    <row r="14" ht="24.0" customHeight="1">
      <c r="A14" s="1"/>
      <c r="B14" s="30" t="s">
        <v>26</v>
      </c>
      <c r="C14" s="30" t="s">
        <v>29</v>
      </c>
      <c r="D14" s="31" t="s">
        <v>31</v>
      </c>
      <c r="E14" s="17"/>
      <c r="F14" s="18"/>
      <c r="G14" s="1"/>
    </row>
    <row r="15" ht="31.5" customHeight="1">
      <c r="A15" s="33"/>
      <c r="B15" s="35" t="s">
        <v>17</v>
      </c>
      <c r="C15" s="37" t="s">
        <v>44</v>
      </c>
      <c r="D15" s="39" t="s">
        <v>48</v>
      </c>
      <c r="E15" s="40"/>
      <c r="F15" s="41"/>
      <c r="G15" s="42"/>
    </row>
    <row r="16" ht="31.5" customHeight="1">
      <c r="A16" s="33"/>
      <c r="B16" s="35" t="s">
        <v>23</v>
      </c>
      <c r="C16" s="37" t="s">
        <v>53</v>
      </c>
      <c r="D16" s="39" t="s">
        <v>54</v>
      </c>
      <c r="E16" s="40"/>
      <c r="F16" s="41"/>
      <c r="G16" s="42"/>
    </row>
    <row r="17" ht="31.5" customHeight="1">
      <c r="A17" s="33"/>
      <c r="B17" s="35" t="s">
        <v>42</v>
      </c>
      <c r="C17" s="37" t="s">
        <v>59</v>
      </c>
      <c r="D17" s="39" t="s">
        <v>61</v>
      </c>
      <c r="E17" s="40"/>
      <c r="F17" s="41"/>
      <c r="G17" s="42"/>
    </row>
    <row r="18" ht="31.5" customHeight="1">
      <c r="A18" s="33"/>
      <c r="B18" s="35" t="s">
        <v>52</v>
      </c>
      <c r="C18" s="37" t="s">
        <v>65</v>
      </c>
      <c r="D18" s="39" t="s">
        <v>67</v>
      </c>
      <c r="E18" s="40"/>
      <c r="F18" s="41"/>
      <c r="G18" s="42"/>
    </row>
    <row r="19" ht="31.5" customHeight="1">
      <c r="A19" s="33"/>
      <c r="B19" s="35" t="s">
        <v>62</v>
      </c>
      <c r="C19" s="37" t="s">
        <v>69</v>
      </c>
      <c r="D19" s="39" t="s">
        <v>71</v>
      </c>
      <c r="E19" s="40"/>
      <c r="F19" s="41"/>
      <c r="G19" s="42"/>
    </row>
    <row r="20" ht="19.5" customHeight="1">
      <c r="A20" s="1"/>
      <c r="B20" s="48"/>
      <c r="C20" s="48"/>
      <c r="D20" s="48"/>
      <c r="E20" s="48"/>
      <c r="F20" s="48"/>
      <c r="G20" s="1"/>
    </row>
    <row r="21" ht="19.5" customHeight="1">
      <c r="A21" s="1"/>
      <c r="B21" s="52" t="s">
        <v>73</v>
      </c>
      <c r="C21" s="17"/>
      <c r="D21" s="17"/>
      <c r="E21" s="17"/>
      <c r="F21" s="18"/>
      <c r="G21" s="1"/>
    </row>
    <row r="22" ht="25.5" customHeight="1">
      <c r="A22" s="33"/>
      <c r="B22" s="54" t="s">
        <v>75</v>
      </c>
      <c r="C22" s="55" t="s">
        <v>76</v>
      </c>
      <c r="D22" s="56" t="s">
        <v>77</v>
      </c>
      <c r="E22" s="40"/>
      <c r="F22" s="41"/>
      <c r="G22" s="42"/>
    </row>
    <row r="23" ht="25.5" customHeight="1">
      <c r="A23" s="33"/>
      <c r="B23" s="54" t="s">
        <v>79</v>
      </c>
      <c r="C23" s="55" t="s">
        <v>80</v>
      </c>
      <c r="D23" s="56" t="s">
        <v>81</v>
      </c>
      <c r="E23" s="40"/>
      <c r="F23" s="41"/>
      <c r="G23" s="42"/>
    </row>
    <row r="24" ht="25.5" customHeight="1">
      <c r="A24" s="33"/>
      <c r="B24" s="54" t="s">
        <v>83</v>
      </c>
      <c r="C24" s="55" t="s">
        <v>84</v>
      </c>
      <c r="D24" s="56" t="s">
        <v>85</v>
      </c>
      <c r="E24" s="40"/>
      <c r="F24" s="41"/>
      <c r="G24" s="42"/>
    </row>
    <row r="25" ht="25.5" customHeight="1">
      <c r="A25" s="33"/>
      <c r="B25" s="54" t="s">
        <v>86</v>
      </c>
      <c r="C25" s="55" t="s">
        <v>87</v>
      </c>
      <c r="D25" s="56" t="s">
        <v>88</v>
      </c>
      <c r="E25" s="40"/>
      <c r="F25" s="41"/>
      <c r="G25" s="42"/>
    </row>
    <row r="26" ht="18.0" customHeight="1">
      <c r="A26" s="1"/>
      <c r="B26" s="48"/>
      <c r="C26" s="48"/>
      <c r="D26" s="48"/>
      <c r="E26" s="48"/>
      <c r="F26" s="48"/>
      <c r="G26" s="1"/>
    </row>
    <row r="27" ht="18.0" customHeight="1">
      <c r="A27" s="1"/>
      <c r="B27" s="1"/>
      <c r="C27" s="1"/>
      <c r="D27" s="1"/>
      <c r="E27" s="1"/>
      <c r="F27" s="1"/>
      <c r="G27" s="1"/>
    </row>
    <row r="28" ht="18.0" customHeight="1">
      <c r="A28" s="1"/>
      <c r="B28" s="1"/>
      <c r="C28" s="1"/>
      <c r="D28" s="1"/>
      <c r="E28" s="1"/>
      <c r="F28" s="1"/>
      <c r="G28" s="1"/>
    </row>
    <row r="29" ht="9.75" customHeight="1">
      <c r="A29" s="1"/>
      <c r="B29" s="1"/>
      <c r="C29" s="1"/>
      <c r="D29" s="1"/>
      <c r="E29" s="1"/>
      <c r="F29" s="1"/>
      <c r="G29" s="1"/>
    </row>
    <row r="30" ht="21.75" customHeight="1">
      <c r="A30" s="1"/>
      <c r="B30" s="52" t="s">
        <v>89</v>
      </c>
      <c r="C30" s="17"/>
      <c r="D30" s="17"/>
      <c r="E30" s="17"/>
      <c r="F30" s="18"/>
      <c r="G30" s="1"/>
    </row>
    <row r="31" ht="21.75" customHeight="1">
      <c r="A31" s="33"/>
      <c r="B31" s="35" t="s">
        <v>75</v>
      </c>
      <c r="C31" s="37" t="s">
        <v>19</v>
      </c>
      <c r="D31" s="39" t="s">
        <v>90</v>
      </c>
      <c r="E31" s="41"/>
      <c r="F31" s="60" t="s">
        <v>91</v>
      </c>
      <c r="G31" s="42"/>
    </row>
    <row r="32" ht="21.75" customHeight="1">
      <c r="A32" s="33"/>
      <c r="B32" s="35" t="s">
        <v>79</v>
      </c>
      <c r="C32" s="37" t="s">
        <v>28</v>
      </c>
      <c r="D32" s="39" t="s">
        <v>92</v>
      </c>
      <c r="E32" s="41"/>
      <c r="F32" s="60" t="s">
        <v>93</v>
      </c>
      <c r="G32" s="42"/>
    </row>
    <row r="33" ht="21.75" customHeight="1">
      <c r="A33" s="33"/>
      <c r="B33" s="35" t="s">
        <v>83</v>
      </c>
      <c r="C33" s="37" t="s">
        <v>45</v>
      </c>
      <c r="D33" s="39" t="s">
        <v>94</v>
      </c>
      <c r="E33" s="41"/>
      <c r="F33" s="60" t="s">
        <v>96</v>
      </c>
      <c r="G33" s="42"/>
    </row>
    <row r="34" ht="21.75" customHeight="1">
      <c r="A34" s="33"/>
      <c r="B34" s="35" t="s">
        <v>86</v>
      </c>
      <c r="C34" s="37" t="s">
        <v>55</v>
      </c>
      <c r="D34" s="39" t="s">
        <v>97</v>
      </c>
      <c r="E34" s="41"/>
      <c r="F34" s="60" t="s">
        <v>98</v>
      </c>
      <c r="G34" s="42"/>
    </row>
    <row r="35" ht="21.75" customHeight="1">
      <c r="A35" s="33"/>
      <c r="B35" s="35" t="s">
        <v>100</v>
      </c>
      <c r="C35" s="37" t="s">
        <v>64</v>
      </c>
      <c r="D35" s="39" t="s">
        <v>101</v>
      </c>
      <c r="E35" s="41"/>
      <c r="F35" s="60" t="s">
        <v>102</v>
      </c>
      <c r="G35" s="42"/>
    </row>
    <row r="36" ht="9.75" customHeight="1">
      <c r="A36" s="1"/>
      <c r="B36" s="48"/>
      <c r="C36" s="48"/>
      <c r="D36" s="48"/>
      <c r="E36" s="48"/>
      <c r="F36" s="48"/>
      <c r="G36" s="1"/>
    </row>
    <row r="37" ht="21.75" customHeight="1">
      <c r="A37" s="1"/>
      <c r="B37" s="10" t="s">
        <v>103</v>
      </c>
      <c r="C37" s="4"/>
      <c r="D37" s="4"/>
      <c r="E37" s="4"/>
      <c r="F37" s="5"/>
      <c r="G37" s="1"/>
    </row>
    <row r="38" ht="60.0" customHeight="1">
      <c r="A38" s="1"/>
      <c r="B38" s="64" t="s">
        <v>107</v>
      </c>
      <c r="C38" s="4"/>
      <c r="D38" s="4"/>
      <c r="E38" s="4"/>
      <c r="F38" s="5"/>
      <c r="G38" s="1"/>
    </row>
    <row r="39" ht="9.75" customHeight="1">
      <c r="A39" s="1"/>
      <c r="B39" s="1"/>
      <c r="C39" s="1"/>
      <c r="D39" s="1"/>
      <c r="E39" s="1"/>
      <c r="F39" s="1"/>
      <c r="G39" s="1"/>
    </row>
    <row r="40" ht="25.5" customHeight="1">
      <c r="A40" s="1"/>
      <c r="B40" s="67" t="s">
        <v>108</v>
      </c>
      <c r="C40" s="4"/>
      <c r="D40" s="5"/>
      <c r="E40" s="8" t="s">
        <v>109</v>
      </c>
      <c r="F40" s="5"/>
      <c r="G40" s="1"/>
    </row>
    <row r="41" ht="15.75" customHeight="1">
      <c r="A41" s="1"/>
      <c r="B41" s="1"/>
      <c r="C41" s="1"/>
      <c r="D41" s="1"/>
      <c r="E41" s="1"/>
      <c r="F41" s="1"/>
      <c r="G41" s="1"/>
    </row>
    <row r="42" ht="15.75" customHeight="1">
      <c r="A42" s="1"/>
      <c r="B42" s="1"/>
      <c r="C42" s="1"/>
      <c r="D42" s="1"/>
      <c r="E42" s="1"/>
      <c r="F42" s="1"/>
      <c r="G42" s="1"/>
    </row>
    <row r="43" ht="15.75" customHeight="1">
      <c r="A43" s="1"/>
      <c r="B43" s="1"/>
      <c r="C43" s="1"/>
      <c r="D43" s="1"/>
      <c r="E43" s="1"/>
      <c r="F43" s="1"/>
      <c r="G43" s="1"/>
    </row>
    <row r="44" ht="15.75" customHeight="1">
      <c r="A44" s="1"/>
      <c r="B44" s="1"/>
      <c r="C44" s="1"/>
      <c r="D44" s="1"/>
      <c r="E44" s="1"/>
      <c r="F44" s="1"/>
      <c r="G44" s="1"/>
    </row>
    <row r="45" ht="15.75" customHeight="1">
      <c r="A45" s="1"/>
      <c r="B45" s="1"/>
      <c r="C45" s="1"/>
      <c r="D45" s="1"/>
      <c r="E45" s="1"/>
      <c r="F45" s="1"/>
      <c r="G45" s="1"/>
    </row>
    <row r="46" ht="15.75" customHeight="1">
      <c r="A46" s="1"/>
      <c r="B46" s="1"/>
      <c r="C46" s="1"/>
      <c r="D46" s="1"/>
      <c r="E46" s="1"/>
      <c r="F46" s="1"/>
      <c r="G46" s="1"/>
    </row>
    <row r="47" ht="15.75" customHeight="1">
      <c r="A47" s="1"/>
      <c r="B47" s="1"/>
      <c r="C47" s="1"/>
      <c r="D47" s="1"/>
      <c r="E47" s="1"/>
      <c r="F47" s="1"/>
      <c r="G47" s="1"/>
    </row>
    <row r="48" ht="15.75" customHeight="1">
      <c r="A48" s="1"/>
      <c r="B48" s="1"/>
      <c r="C48" s="1"/>
      <c r="D48" s="1"/>
      <c r="E48" s="1"/>
      <c r="F48" s="1"/>
      <c r="G48" s="1"/>
    </row>
    <row r="49" ht="15.75" customHeight="1">
      <c r="A49" s="1"/>
      <c r="B49" s="1"/>
      <c r="C49" s="1"/>
      <c r="D49" s="1"/>
      <c r="E49" s="1"/>
      <c r="F49" s="1"/>
      <c r="G49" s="1"/>
    </row>
    <row r="50" ht="15.75" customHeight="1">
      <c r="A50" s="1"/>
      <c r="B50" s="1"/>
      <c r="C50" s="1"/>
      <c r="D50" s="1"/>
      <c r="E50" s="1"/>
      <c r="F50" s="1"/>
      <c r="G50" s="1"/>
    </row>
    <row r="51" ht="15.75" customHeight="1">
      <c r="A51" s="1"/>
      <c r="B51" s="1"/>
      <c r="C51" s="1"/>
      <c r="D51" s="1"/>
      <c r="E51" s="1"/>
      <c r="F51" s="1"/>
      <c r="G51" s="1"/>
    </row>
    <row r="52" ht="15.75" customHeight="1">
      <c r="A52" s="1"/>
      <c r="B52" s="1"/>
      <c r="C52" s="1"/>
      <c r="D52" s="1"/>
      <c r="E52" s="1"/>
      <c r="F52" s="1"/>
      <c r="G52" s="1"/>
    </row>
    <row r="53" ht="15.75" customHeight="1">
      <c r="A53" s="1"/>
      <c r="B53" s="1"/>
      <c r="C53" s="1"/>
      <c r="D53" s="1"/>
      <c r="E53" s="1"/>
      <c r="F53" s="1"/>
      <c r="G53" s="1"/>
    </row>
    <row r="54" ht="15.75" customHeight="1">
      <c r="A54" s="1"/>
      <c r="B54" s="1"/>
      <c r="C54" s="1"/>
      <c r="D54" s="1"/>
      <c r="E54" s="1"/>
      <c r="F54" s="1"/>
      <c r="G54" s="1"/>
    </row>
    <row r="55" ht="15.75" customHeight="1">
      <c r="A55" s="1"/>
      <c r="B55" s="1"/>
      <c r="C55" s="1"/>
      <c r="D55" s="1"/>
      <c r="E55" s="1"/>
      <c r="F55" s="1"/>
      <c r="G55" s="1"/>
    </row>
    <row r="56" ht="15.75" customHeight="1">
      <c r="A56" s="1"/>
      <c r="B56" s="1"/>
      <c r="C56" s="1"/>
      <c r="D56" s="1"/>
      <c r="E56" s="1"/>
      <c r="F56" s="1"/>
      <c r="G56" s="1"/>
    </row>
    <row r="57" ht="15.75" customHeight="1">
      <c r="A57" s="1"/>
      <c r="B57" s="1"/>
      <c r="C57" s="1"/>
      <c r="D57" s="1"/>
      <c r="E57" s="1"/>
      <c r="F57" s="1"/>
      <c r="G57" s="1"/>
    </row>
    <row r="58" ht="15.75" customHeight="1">
      <c r="A58" s="1"/>
      <c r="B58" s="1"/>
      <c r="C58" s="1"/>
      <c r="D58" s="1"/>
      <c r="E58" s="1"/>
      <c r="F58" s="1"/>
      <c r="G58" s="1"/>
    </row>
    <row r="59" ht="15.75" customHeight="1">
      <c r="A59" s="1"/>
      <c r="B59" s="1"/>
      <c r="C59" s="1"/>
      <c r="D59" s="1"/>
      <c r="E59" s="1"/>
      <c r="F59" s="1"/>
      <c r="G59" s="1"/>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2:E2"/>
    <mergeCell ref="B4:F4"/>
    <mergeCell ref="B6:F6"/>
    <mergeCell ref="B8:F11"/>
    <mergeCell ref="B13:F13"/>
    <mergeCell ref="D14:F14"/>
    <mergeCell ref="D15:F15"/>
    <mergeCell ref="D16:F16"/>
    <mergeCell ref="D17:F17"/>
    <mergeCell ref="D18:F18"/>
    <mergeCell ref="D19:F19"/>
    <mergeCell ref="B21:F21"/>
    <mergeCell ref="D22:F22"/>
    <mergeCell ref="D23:F23"/>
    <mergeCell ref="D35:E35"/>
    <mergeCell ref="B37:F37"/>
    <mergeCell ref="B38:F38"/>
    <mergeCell ref="B40:D40"/>
    <mergeCell ref="E40:F40"/>
    <mergeCell ref="D24:F24"/>
    <mergeCell ref="D25:F25"/>
    <mergeCell ref="B30:F30"/>
    <mergeCell ref="D31:E31"/>
    <mergeCell ref="D32:E32"/>
    <mergeCell ref="D33:E33"/>
    <mergeCell ref="D34:E34"/>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FA8CB"/>
    <pageSetUpPr/>
  </sheetPr>
  <sheetViews>
    <sheetView showGridLines="0" workbookViewId="0">
      <pane xSplit="1.0" ySplit="7.0" topLeftCell="B8" activePane="bottomRight" state="frozen"/>
      <selection activeCell="B1" sqref="B1" pane="topRight"/>
      <selection activeCell="A8" sqref="A8" pane="bottomLeft"/>
      <selection activeCell="B8" sqref="B8" pane="bottomRight"/>
    </sheetView>
  </sheetViews>
  <sheetFormatPr customHeight="1" defaultColWidth="14.43" defaultRowHeight="15.0"/>
  <cols>
    <col customWidth="1" min="1" max="1" width="2.0"/>
    <col customWidth="1" min="2" max="2" width="12.0"/>
    <col customWidth="1" min="3" max="4" width="14.0"/>
    <col customWidth="1" min="5" max="5" width="26.0"/>
    <col customWidth="1" min="6" max="6" width="12.0"/>
    <col customWidth="1" min="7" max="7" width="11.0"/>
    <col customWidth="1" min="8" max="8" width="22.0"/>
    <col customWidth="1" min="9" max="9" width="26.0"/>
    <col customWidth="1" min="10" max="10" width="22.0"/>
    <col customWidth="1" min="11" max="11" width="23.71"/>
    <col customWidth="1" min="12" max="12" width="13.0"/>
    <col customWidth="1" min="13" max="13" width="32.0"/>
    <col customWidth="1" min="14" max="14" width="2.0"/>
    <col customWidth="1" min="15" max="26" width="8.71"/>
  </cols>
  <sheetData>
    <row r="1" ht="19.5" customHeight="1">
      <c r="A1" s="1"/>
      <c r="B1" s="1"/>
      <c r="C1" s="1"/>
      <c r="D1" s="1"/>
      <c r="E1" s="1"/>
      <c r="F1" s="1"/>
      <c r="G1" s="1"/>
      <c r="H1" s="1"/>
      <c r="I1" s="1"/>
      <c r="J1" s="1"/>
      <c r="K1" s="1"/>
      <c r="L1" s="1"/>
      <c r="M1" s="1"/>
      <c r="N1" s="1"/>
    </row>
    <row r="2" ht="19.5" customHeight="1">
      <c r="A2" s="1"/>
      <c r="B2" s="2" t="s">
        <v>4</v>
      </c>
      <c r="C2" s="4"/>
      <c r="D2" s="4"/>
      <c r="E2" s="4"/>
      <c r="F2" s="4"/>
      <c r="G2" s="5"/>
      <c r="H2" s="1"/>
      <c r="I2" s="1"/>
      <c r="J2" s="1"/>
      <c r="K2" s="1"/>
      <c r="L2" s="8" t="s">
        <v>3</v>
      </c>
      <c r="M2" s="5"/>
      <c r="N2" s="1"/>
    </row>
    <row r="3" ht="7.5" customHeight="1">
      <c r="A3" s="1"/>
      <c r="B3" s="1"/>
      <c r="C3" s="1"/>
      <c r="D3" s="1"/>
      <c r="E3" s="1"/>
      <c r="F3" s="1"/>
      <c r="G3" s="1"/>
      <c r="H3" s="1"/>
      <c r="I3" s="1"/>
      <c r="J3" s="1"/>
      <c r="K3" s="1"/>
      <c r="L3" s="1"/>
      <c r="M3" s="1"/>
      <c r="N3" s="1"/>
    </row>
    <row r="4" ht="39.75" customHeight="1">
      <c r="A4" s="1"/>
      <c r="B4" s="12" t="s">
        <v>9</v>
      </c>
      <c r="C4" s="4"/>
      <c r="D4" s="4"/>
      <c r="E4" s="4"/>
      <c r="F4" s="4"/>
      <c r="G4" s="5"/>
      <c r="H4" s="14" t="s">
        <v>12</v>
      </c>
      <c r="I4" s="4"/>
      <c r="J4" s="4"/>
      <c r="K4" s="4"/>
      <c r="L4" s="4"/>
      <c r="M4" s="5"/>
      <c r="N4" s="1"/>
    </row>
    <row r="5" ht="7.5" customHeight="1">
      <c r="A5" s="1"/>
      <c r="B5" s="1"/>
      <c r="C5" s="1"/>
      <c r="D5" s="1"/>
      <c r="E5" s="1"/>
      <c r="F5" s="1"/>
      <c r="G5" s="1"/>
      <c r="H5" s="1"/>
      <c r="I5" s="1"/>
      <c r="J5" s="1"/>
      <c r="K5" s="1"/>
      <c r="L5" s="1"/>
      <c r="M5" s="1"/>
      <c r="N5" s="1"/>
    </row>
    <row r="6" ht="25.5" customHeight="1">
      <c r="A6" s="1"/>
      <c r="B6" s="26" t="s">
        <v>18</v>
      </c>
      <c r="C6" s="27"/>
      <c r="D6" s="27"/>
      <c r="E6" s="27"/>
      <c r="F6" s="27"/>
      <c r="G6" s="27"/>
      <c r="H6" s="27"/>
      <c r="I6" s="27"/>
      <c r="J6" s="27"/>
      <c r="K6" s="27"/>
      <c r="L6" s="27"/>
      <c r="M6" s="28"/>
      <c r="N6" s="1"/>
    </row>
    <row r="7" ht="30.0" customHeight="1">
      <c r="A7" s="1"/>
      <c r="B7" s="29" t="s">
        <v>22</v>
      </c>
      <c r="C7" s="29" t="s">
        <v>24</v>
      </c>
      <c r="D7" s="29" t="s">
        <v>25</v>
      </c>
      <c r="E7" s="29" t="s">
        <v>27</v>
      </c>
      <c r="F7" s="29" t="s">
        <v>30</v>
      </c>
      <c r="G7" s="29" t="s">
        <v>32</v>
      </c>
      <c r="H7" s="29" t="s">
        <v>33</v>
      </c>
      <c r="I7" s="29" t="s">
        <v>34</v>
      </c>
      <c r="J7" s="29" t="s">
        <v>35</v>
      </c>
      <c r="K7" s="29" t="s">
        <v>37</v>
      </c>
      <c r="L7" s="29" t="s">
        <v>39</v>
      </c>
      <c r="M7" s="29" t="s">
        <v>40</v>
      </c>
      <c r="N7" s="1"/>
    </row>
    <row r="8" ht="27.75" customHeight="1">
      <c r="A8" s="1"/>
      <c r="B8" s="34" t="s">
        <v>41</v>
      </c>
      <c r="C8" s="36" t="s">
        <v>43</v>
      </c>
      <c r="D8" s="36" t="s">
        <v>46</v>
      </c>
      <c r="E8" s="36" t="s">
        <v>47</v>
      </c>
      <c r="F8" s="38">
        <v>499.0</v>
      </c>
      <c r="G8" s="38">
        <v>18.5</v>
      </c>
      <c r="H8" s="36" t="s">
        <v>50</v>
      </c>
      <c r="I8" s="36" t="s">
        <v>51</v>
      </c>
      <c r="J8" s="36" t="s">
        <v>52</v>
      </c>
      <c r="K8" s="36" t="s">
        <v>19</v>
      </c>
      <c r="L8" s="38">
        <v>0.0</v>
      </c>
      <c r="M8" s="36" t="s">
        <v>58</v>
      </c>
      <c r="N8" s="44" t="s">
        <v>60</v>
      </c>
    </row>
    <row r="9" ht="27.75" customHeight="1">
      <c r="A9" s="1"/>
      <c r="B9" s="45"/>
      <c r="C9" s="46"/>
      <c r="D9" s="46"/>
      <c r="E9" s="46"/>
      <c r="F9" s="47"/>
      <c r="G9" s="47"/>
      <c r="H9" s="46"/>
      <c r="I9" s="46"/>
      <c r="J9" s="46"/>
      <c r="K9" s="46"/>
      <c r="L9" s="47"/>
      <c r="M9" s="46"/>
      <c r="N9" s="1"/>
    </row>
    <row r="10" ht="27.75" customHeight="1">
      <c r="A10" s="1"/>
      <c r="B10" s="49"/>
      <c r="C10" s="50"/>
      <c r="D10" s="50"/>
      <c r="E10" s="50"/>
      <c r="F10" s="51"/>
      <c r="G10" s="51"/>
      <c r="H10" s="50"/>
      <c r="I10" s="50"/>
      <c r="J10" s="50"/>
      <c r="K10" s="50"/>
      <c r="L10" s="51"/>
      <c r="M10" s="50"/>
      <c r="N10" s="1"/>
    </row>
    <row r="11" ht="27.75" customHeight="1">
      <c r="A11" s="1"/>
      <c r="B11" s="45"/>
      <c r="C11" s="46"/>
      <c r="D11" s="46"/>
      <c r="E11" s="46"/>
      <c r="F11" s="47"/>
      <c r="G11" s="47"/>
      <c r="H11" s="46"/>
      <c r="I11" s="46"/>
      <c r="J11" s="46"/>
      <c r="K11" s="46"/>
      <c r="L11" s="47"/>
      <c r="M11" s="46"/>
      <c r="N11" s="1"/>
    </row>
    <row r="12" ht="27.75" customHeight="1">
      <c r="A12" s="1"/>
      <c r="B12" s="49"/>
      <c r="C12" s="50"/>
      <c r="D12" s="50"/>
      <c r="E12" s="50"/>
      <c r="F12" s="51"/>
      <c r="G12" s="51"/>
      <c r="H12" s="50"/>
      <c r="I12" s="50"/>
      <c r="J12" s="50"/>
      <c r="K12" s="50"/>
      <c r="L12" s="51"/>
      <c r="M12" s="50"/>
      <c r="N12" s="1"/>
    </row>
    <row r="13" ht="27.75" customHeight="1">
      <c r="A13" s="1"/>
      <c r="B13" s="45"/>
      <c r="C13" s="46"/>
      <c r="D13" s="46"/>
      <c r="E13" s="46"/>
      <c r="F13" s="47"/>
      <c r="G13" s="47"/>
      <c r="H13" s="46"/>
      <c r="I13" s="46"/>
      <c r="J13" s="46"/>
      <c r="K13" s="46"/>
      <c r="L13" s="47"/>
      <c r="M13" s="46"/>
      <c r="N13" s="1"/>
    </row>
    <row r="14" ht="27.75" customHeight="1">
      <c r="A14" s="1"/>
      <c r="B14" s="49"/>
      <c r="C14" s="50"/>
      <c r="D14" s="50"/>
      <c r="E14" s="50"/>
      <c r="F14" s="51"/>
      <c r="G14" s="51"/>
      <c r="H14" s="50"/>
      <c r="I14" s="50"/>
      <c r="J14" s="50"/>
      <c r="K14" s="50"/>
      <c r="L14" s="51"/>
      <c r="M14" s="50"/>
      <c r="N14" s="1"/>
    </row>
    <row r="15" ht="27.75" customHeight="1">
      <c r="A15" s="1"/>
      <c r="B15" s="45"/>
      <c r="C15" s="46"/>
      <c r="D15" s="46"/>
      <c r="E15" s="46"/>
      <c r="F15" s="47"/>
      <c r="G15" s="47"/>
      <c r="H15" s="46"/>
      <c r="I15" s="46"/>
      <c r="J15" s="46"/>
      <c r="K15" s="46"/>
      <c r="L15" s="47"/>
      <c r="M15" s="46"/>
      <c r="N15" s="1"/>
    </row>
    <row r="16" ht="27.75" customHeight="1">
      <c r="A16" s="1"/>
      <c r="B16" s="49"/>
      <c r="C16" s="50"/>
      <c r="D16" s="50"/>
      <c r="E16" s="50"/>
      <c r="F16" s="51"/>
      <c r="G16" s="51"/>
      <c r="H16" s="50"/>
      <c r="I16" s="50"/>
      <c r="J16" s="50"/>
      <c r="K16" s="50"/>
      <c r="L16" s="51"/>
      <c r="M16" s="50"/>
      <c r="N16" s="1"/>
    </row>
    <row r="17" ht="27.75" customHeight="1">
      <c r="A17" s="1"/>
      <c r="B17" s="45"/>
      <c r="C17" s="46"/>
      <c r="D17" s="46"/>
      <c r="E17" s="46"/>
      <c r="F17" s="47"/>
      <c r="G17" s="47"/>
      <c r="H17" s="46"/>
      <c r="I17" s="46"/>
      <c r="J17" s="46"/>
      <c r="K17" s="46"/>
      <c r="L17" s="47"/>
      <c r="M17" s="46"/>
      <c r="N17" s="1"/>
    </row>
    <row r="18" ht="27.75" customHeight="1">
      <c r="A18" s="1"/>
      <c r="B18" s="49"/>
      <c r="C18" s="50"/>
      <c r="D18" s="50"/>
      <c r="E18" s="50"/>
      <c r="F18" s="51"/>
      <c r="G18" s="51"/>
      <c r="H18" s="50"/>
      <c r="I18" s="50"/>
      <c r="J18" s="50"/>
      <c r="K18" s="50"/>
      <c r="L18" s="51"/>
      <c r="M18" s="50"/>
      <c r="N18" s="1"/>
    </row>
    <row r="19" ht="27.75" customHeight="1">
      <c r="A19" s="1"/>
      <c r="B19" s="45"/>
      <c r="C19" s="46"/>
      <c r="D19" s="46"/>
      <c r="E19" s="46"/>
      <c r="F19" s="47"/>
      <c r="G19" s="47"/>
      <c r="H19" s="46"/>
      <c r="I19" s="46"/>
      <c r="J19" s="46"/>
      <c r="K19" s="46"/>
      <c r="L19" s="47"/>
      <c r="M19" s="46"/>
      <c r="N19" s="1"/>
    </row>
    <row r="20" ht="27.75" customHeight="1">
      <c r="A20" s="1"/>
      <c r="B20" s="49"/>
      <c r="C20" s="50"/>
      <c r="D20" s="50"/>
      <c r="E20" s="50"/>
      <c r="F20" s="51"/>
      <c r="G20" s="51"/>
      <c r="H20" s="50"/>
      <c r="I20" s="50"/>
      <c r="J20" s="50"/>
      <c r="K20" s="50"/>
      <c r="L20" s="51"/>
      <c r="M20" s="50"/>
      <c r="N20" s="1"/>
    </row>
    <row r="21" ht="27.75" customHeight="1">
      <c r="A21" s="1"/>
      <c r="B21" s="45"/>
      <c r="C21" s="46"/>
      <c r="D21" s="46"/>
      <c r="E21" s="46"/>
      <c r="F21" s="47"/>
      <c r="G21" s="47"/>
      <c r="H21" s="46"/>
      <c r="I21" s="46"/>
      <c r="J21" s="46"/>
      <c r="K21" s="46"/>
      <c r="L21" s="47"/>
      <c r="M21" s="46"/>
      <c r="N21" s="1"/>
    </row>
    <row r="22" ht="27.75" customHeight="1">
      <c r="A22" s="1"/>
      <c r="B22" s="49"/>
      <c r="C22" s="50"/>
      <c r="D22" s="50"/>
      <c r="E22" s="50"/>
      <c r="F22" s="51"/>
      <c r="G22" s="51"/>
      <c r="H22" s="50"/>
      <c r="I22" s="50"/>
      <c r="J22" s="50"/>
      <c r="K22" s="50"/>
      <c r="L22" s="51"/>
      <c r="M22" s="50"/>
      <c r="N22" s="1"/>
    </row>
    <row r="23" ht="27.75" customHeight="1">
      <c r="A23" s="1"/>
      <c r="B23" s="45"/>
      <c r="C23" s="46"/>
      <c r="D23" s="46"/>
      <c r="E23" s="46"/>
      <c r="F23" s="47"/>
      <c r="G23" s="47"/>
      <c r="H23" s="46"/>
      <c r="I23" s="46"/>
      <c r="J23" s="46"/>
      <c r="K23" s="46"/>
      <c r="L23" s="47"/>
      <c r="M23" s="46"/>
      <c r="N23" s="1"/>
    </row>
    <row r="24" ht="27.75" customHeight="1">
      <c r="A24" s="1"/>
      <c r="B24" s="49"/>
      <c r="C24" s="50"/>
      <c r="D24" s="50"/>
      <c r="E24" s="50"/>
      <c r="F24" s="51"/>
      <c r="G24" s="51"/>
      <c r="H24" s="50"/>
      <c r="I24" s="50"/>
      <c r="J24" s="50"/>
      <c r="K24" s="50"/>
      <c r="L24" s="51"/>
      <c r="M24" s="50"/>
      <c r="N24" s="1"/>
    </row>
    <row r="25" ht="27.75" customHeight="1">
      <c r="A25" s="1"/>
      <c r="B25" s="45"/>
      <c r="C25" s="46"/>
      <c r="D25" s="46"/>
      <c r="E25" s="46"/>
      <c r="F25" s="47"/>
      <c r="G25" s="47"/>
      <c r="H25" s="46"/>
      <c r="I25" s="46"/>
      <c r="J25" s="46"/>
      <c r="K25" s="46"/>
      <c r="L25" s="47"/>
      <c r="M25" s="46"/>
      <c r="N25" s="1"/>
    </row>
    <row r="26" ht="27.75" customHeight="1">
      <c r="A26" s="1"/>
      <c r="B26" s="49"/>
      <c r="C26" s="50"/>
      <c r="D26" s="50"/>
      <c r="E26" s="50"/>
      <c r="F26" s="51"/>
      <c r="G26" s="51"/>
      <c r="H26" s="50"/>
      <c r="I26" s="50"/>
      <c r="J26" s="50"/>
      <c r="K26" s="50"/>
      <c r="L26" s="51"/>
      <c r="M26" s="50"/>
      <c r="N26" s="1"/>
    </row>
    <row r="27" ht="27.75" customHeight="1">
      <c r="A27" s="1"/>
      <c r="B27" s="45"/>
      <c r="C27" s="46"/>
      <c r="D27" s="46"/>
      <c r="E27" s="46"/>
      <c r="F27" s="47"/>
      <c r="G27" s="47"/>
      <c r="H27" s="46"/>
      <c r="I27" s="46"/>
      <c r="J27" s="46"/>
      <c r="K27" s="46"/>
      <c r="L27" s="47"/>
      <c r="M27" s="46"/>
      <c r="N27" s="1"/>
    </row>
    <row r="28" ht="27.75" customHeight="1">
      <c r="A28" s="1"/>
      <c r="B28" s="49"/>
      <c r="C28" s="50"/>
      <c r="D28" s="50"/>
      <c r="E28" s="50"/>
      <c r="F28" s="51"/>
      <c r="G28" s="51"/>
      <c r="H28" s="50"/>
      <c r="I28" s="50"/>
      <c r="J28" s="50"/>
      <c r="K28" s="50"/>
      <c r="L28" s="51"/>
      <c r="M28" s="50"/>
      <c r="N28" s="1"/>
    </row>
    <row r="29" ht="27.75" customHeight="1">
      <c r="A29" s="1"/>
      <c r="B29" s="45"/>
      <c r="C29" s="46"/>
      <c r="D29" s="46"/>
      <c r="E29" s="46"/>
      <c r="F29" s="47"/>
      <c r="G29" s="47"/>
      <c r="H29" s="46"/>
      <c r="I29" s="46"/>
      <c r="J29" s="46"/>
      <c r="K29" s="46"/>
      <c r="L29" s="47"/>
      <c r="M29" s="46"/>
      <c r="N29" s="1"/>
    </row>
    <row r="30" ht="27.75" customHeight="1">
      <c r="A30" s="1"/>
      <c r="B30" s="49"/>
      <c r="C30" s="50"/>
      <c r="D30" s="50"/>
      <c r="E30" s="50"/>
      <c r="F30" s="51"/>
      <c r="G30" s="51"/>
      <c r="H30" s="50"/>
      <c r="I30" s="50"/>
      <c r="J30" s="50"/>
      <c r="K30" s="50"/>
      <c r="L30" s="51"/>
      <c r="M30" s="50"/>
      <c r="N30" s="1"/>
    </row>
    <row r="31" ht="27.75" customHeight="1">
      <c r="A31" s="1"/>
      <c r="B31" s="45"/>
      <c r="C31" s="46"/>
      <c r="D31" s="46"/>
      <c r="E31" s="46"/>
      <c r="F31" s="47"/>
      <c r="G31" s="47"/>
      <c r="H31" s="46"/>
      <c r="I31" s="46"/>
      <c r="J31" s="46"/>
      <c r="K31" s="46"/>
      <c r="L31" s="47"/>
      <c r="M31" s="46"/>
      <c r="N31" s="1"/>
    </row>
    <row r="32" ht="27.75" customHeight="1">
      <c r="A32" s="1"/>
      <c r="B32" s="49"/>
      <c r="C32" s="50"/>
      <c r="D32" s="50"/>
      <c r="E32" s="50"/>
      <c r="F32" s="51"/>
      <c r="G32" s="51"/>
      <c r="H32" s="50"/>
      <c r="I32" s="50"/>
      <c r="J32" s="50"/>
      <c r="K32" s="50"/>
      <c r="L32" s="51"/>
      <c r="M32" s="50"/>
      <c r="N32" s="1"/>
    </row>
    <row r="33" ht="27.75" customHeight="1">
      <c r="A33" s="1"/>
      <c r="B33" s="45"/>
      <c r="C33" s="46"/>
      <c r="D33" s="46"/>
      <c r="E33" s="46"/>
      <c r="F33" s="47"/>
      <c r="G33" s="47"/>
      <c r="H33" s="46"/>
      <c r="I33" s="46"/>
      <c r="J33" s="46"/>
      <c r="K33" s="46"/>
      <c r="L33" s="47"/>
      <c r="M33" s="46"/>
      <c r="N33" s="1"/>
    </row>
    <row r="34" ht="27.75" customHeight="1">
      <c r="A34" s="1"/>
      <c r="B34" s="49"/>
      <c r="C34" s="50"/>
      <c r="D34" s="50"/>
      <c r="E34" s="50"/>
      <c r="F34" s="51"/>
      <c r="G34" s="51"/>
      <c r="H34" s="50"/>
      <c r="I34" s="50"/>
      <c r="J34" s="50"/>
      <c r="K34" s="50"/>
      <c r="L34" s="51"/>
      <c r="M34" s="50"/>
      <c r="N34" s="1"/>
    </row>
    <row r="35" ht="27.75" customHeight="1">
      <c r="A35" s="1"/>
      <c r="B35" s="45"/>
      <c r="C35" s="46"/>
      <c r="D35" s="46"/>
      <c r="E35" s="46"/>
      <c r="F35" s="47"/>
      <c r="G35" s="47"/>
      <c r="H35" s="46"/>
      <c r="I35" s="46"/>
      <c r="J35" s="46"/>
      <c r="K35" s="46"/>
      <c r="L35" s="47"/>
      <c r="M35" s="46"/>
      <c r="N35" s="1"/>
    </row>
    <row r="36" ht="27.75" customHeight="1">
      <c r="A36" s="1"/>
      <c r="B36" s="49"/>
      <c r="C36" s="50"/>
      <c r="D36" s="50"/>
      <c r="E36" s="50"/>
      <c r="F36" s="51"/>
      <c r="G36" s="51"/>
      <c r="H36" s="50"/>
      <c r="I36" s="50"/>
      <c r="J36" s="50"/>
      <c r="K36" s="50"/>
      <c r="L36" s="51"/>
      <c r="M36" s="50"/>
      <c r="N36" s="1"/>
    </row>
    <row r="37" ht="27.75" customHeight="1">
      <c r="A37" s="1"/>
      <c r="B37" s="45"/>
      <c r="C37" s="46"/>
      <c r="D37" s="46"/>
      <c r="E37" s="46"/>
      <c r="F37" s="47"/>
      <c r="G37" s="47"/>
      <c r="H37" s="46"/>
      <c r="I37" s="46"/>
      <c r="J37" s="46"/>
      <c r="K37" s="46"/>
      <c r="L37" s="47"/>
      <c r="M37" s="46"/>
      <c r="N37" s="1"/>
    </row>
    <row r="38" ht="27.75" customHeight="1">
      <c r="A38" s="1"/>
      <c r="B38" s="49"/>
      <c r="C38" s="50"/>
      <c r="D38" s="50"/>
      <c r="E38" s="50"/>
      <c r="F38" s="51"/>
      <c r="G38" s="51"/>
      <c r="H38" s="50"/>
      <c r="I38" s="50"/>
      <c r="J38" s="50"/>
      <c r="K38" s="50"/>
      <c r="L38" s="51"/>
      <c r="M38" s="50"/>
      <c r="N38" s="1"/>
    </row>
    <row r="39" ht="27.75" customHeight="1">
      <c r="A39" s="1"/>
      <c r="B39" s="45"/>
      <c r="C39" s="46"/>
      <c r="D39" s="46"/>
      <c r="E39" s="46"/>
      <c r="F39" s="47"/>
      <c r="G39" s="47"/>
      <c r="H39" s="46"/>
      <c r="I39" s="46"/>
      <c r="J39" s="46"/>
      <c r="K39" s="46"/>
      <c r="L39" s="47"/>
      <c r="M39" s="46"/>
      <c r="N39" s="1"/>
    </row>
    <row r="40" ht="27.75" customHeight="1">
      <c r="A40" s="1"/>
      <c r="B40" s="49"/>
      <c r="C40" s="50"/>
      <c r="D40" s="50"/>
      <c r="E40" s="50"/>
      <c r="F40" s="51"/>
      <c r="G40" s="51"/>
      <c r="H40" s="50"/>
      <c r="I40" s="50"/>
      <c r="J40" s="50"/>
      <c r="K40" s="50"/>
      <c r="L40" s="51"/>
      <c r="M40" s="50"/>
      <c r="N40" s="1"/>
    </row>
    <row r="41" ht="27.75" customHeight="1">
      <c r="A41" s="1"/>
      <c r="B41" s="45"/>
      <c r="C41" s="46"/>
      <c r="D41" s="46"/>
      <c r="E41" s="46"/>
      <c r="F41" s="47"/>
      <c r="G41" s="47"/>
      <c r="H41" s="46"/>
      <c r="I41" s="46"/>
      <c r="J41" s="46"/>
      <c r="K41" s="46"/>
      <c r="L41" s="47"/>
      <c r="M41" s="46"/>
      <c r="N41" s="1"/>
    </row>
    <row r="42" ht="27.75" customHeight="1">
      <c r="A42" s="1"/>
      <c r="B42" s="49"/>
      <c r="C42" s="50"/>
      <c r="D42" s="50"/>
      <c r="E42" s="50"/>
      <c r="F42" s="51"/>
      <c r="G42" s="51"/>
      <c r="H42" s="50"/>
      <c r="I42" s="50"/>
      <c r="J42" s="50"/>
      <c r="K42" s="50"/>
      <c r="L42" s="51"/>
      <c r="M42" s="50"/>
      <c r="N42" s="1"/>
    </row>
    <row r="43" ht="27.75" customHeight="1">
      <c r="A43" s="1"/>
      <c r="B43" s="45"/>
      <c r="C43" s="46"/>
      <c r="D43" s="46"/>
      <c r="E43" s="46"/>
      <c r="F43" s="47"/>
      <c r="G43" s="47"/>
      <c r="H43" s="46"/>
      <c r="I43" s="46"/>
      <c r="J43" s="46"/>
      <c r="K43" s="46"/>
      <c r="L43" s="47"/>
      <c r="M43" s="46"/>
      <c r="N43" s="1"/>
    </row>
    <row r="44" ht="27.75" customHeight="1">
      <c r="A44" s="1"/>
      <c r="B44" s="49"/>
      <c r="C44" s="50"/>
      <c r="D44" s="50"/>
      <c r="E44" s="50"/>
      <c r="F44" s="51"/>
      <c r="G44" s="51"/>
      <c r="H44" s="50"/>
      <c r="I44" s="50"/>
      <c r="J44" s="50"/>
      <c r="K44" s="50"/>
      <c r="L44" s="51"/>
      <c r="M44" s="50"/>
      <c r="N44" s="1"/>
    </row>
    <row r="45" ht="27.75" customHeight="1">
      <c r="A45" s="1"/>
      <c r="B45" s="45"/>
      <c r="C45" s="46"/>
      <c r="D45" s="46"/>
      <c r="E45" s="46"/>
      <c r="F45" s="47"/>
      <c r="G45" s="47"/>
      <c r="H45" s="46"/>
      <c r="I45" s="46"/>
      <c r="J45" s="46"/>
      <c r="K45" s="46"/>
      <c r="L45" s="47"/>
      <c r="M45" s="46"/>
      <c r="N45" s="1"/>
    </row>
    <row r="46" ht="27.75" customHeight="1">
      <c r="A46" s="1"/>
      <c r="B46" s="49"/>
      <c r="C46" s="50"/>
      <c r="D46" s="50"/>
      <c r="E46" s="50"/>
      <c r="F46" s="51"/>
      <c r="G46" s="51"/>
      <c r="H46" s="50"/>
      <c r="I46" s="50"/>
      <c r="J46" s="50"/>
      <c r="K46" s="50"/>
      <c r="L46" s="51"/>
      <c r="M46" s="50"/>
      <c r="N46" s="1"/>
    </row>
    <row r="47" ht="27.75" customHeight="1">
      <c r="A47" s="1"/>
      <c r="B47" s="45"/>
      <c r="C47" s="46"/>
      <c r="D47" s="46"/>
      <c r="E47" s="46"/>
      <c r="F47" s="47"/>
      <c r="G47" s="47"/>
      <c r="H47" s="46"/>
      <c r="I47" s="46"/>
      <c r="J47" s="46"/>
      <c r="K47" s="46"/>
      <c r="L47" s="47"/>
      <c r="M47" s="46"/>
      <c r="N47" s="1"/>
    </row>
    <row r="48" ht="27.75" customHeight="1">
      <c r="A48" s="1"/>
      <c r="B48" s="49"/>
      <c r="C48" s="50"/>
      <c r="D48" s="50"/>
      <c r="E48" s="50"/>
      <c r="F48" s="51"/>
      <c r="G48" s="51"/>
      <c r="H48" s="50"/>
      <c r="I48" s="50"/>
      <c r="J48" s="50"/>
      <c r="K48" s="50"/>
      <c r="L48" s="51"/>
      <c r="M48" s="50"/>
      <c r="N48" s="1"/>
    </row>
    <row r="49" ht="27.75" customHeight="1">
      <c r="A49" s="1"/>
      <c r="B49" s="45"/>
      <c r="C49" s="46"/>
      <c r="D49" s="46"/>
      <c r="E49" s="46"/>
      <c r="F49" s="47"/>
      <c r="G49" s="47"/>
      <c r="H49" s="46"/>
      <c r="I49" s="46"/>
      <c r="J49" s="46"/>
      <c r="K49" s="46"/>
      <c r="L49" s="47"/>
      <c r="M49" s="46"/>
      <c r="N49" s="1"/>
    </row>
    <row r="50" ht="27.75" customHeight="1">
      <c r="A50" s="1"/>
      <c r="B50" s="49"/>
      <c r="C50" s="50"/>
      <c r="D50" s="50"/>
      <c r="E50" s="50"/>
      <c r="F50" s="51"/>
      <c r="G50" s="51"/>
      <c r="H50" s="50"/>
      <c r="I50" s="50"/>
      <c r="J50" s="50"/>
      <c r="K50" s="50"/>
      <c r="L50" s="51"/>
      <c r="M50" s="50"/>
      <c r="N50" s="1"/>
    </row>
    <row r="51" ht="27.75" customHeight="1">
      <c r="A51" s="1"/>
      <c r="B51" s="45"/>
      <c r="C51" s="46"/>
      <c r="D51" s="46"/>
      <c r="E51" s="46"/>
      <c r="F51" s="47"/>
      <c r="G51" s="47"/>
      <c r="H51" s="46"/>
      <c r="I51" s="46"/>
      <c r="J51" s="46"/>
      <c r="K51" s="46"/>
      <c r="L51" s="47"/>
      <c r="M51" s="46"/>
      <c r="N51" s="1"/>
    </row>
    <row r="52" ht="27.75" customHeight="1">
      <c r="A52" s="1"/>
      <c r="B52" s="49"/>
      <c r="C52" s="50"/>
      <c r="D52" s="50"/>
      <c r="E52" s="50"/>
      <c r="F52" s="51"/>
      <c r="G52" s="51"/>
      <c r="H52" s="50"/>
      <c r="I52" s="50"/>
      <c r="J52" s="50"/>
      <c r="K52" s="50"/>
      <c r="L52" s="51"/>
      <c r="M52" s="50"/>
      <c r="N52" s="1"/>
    </row>
    <row r="53" ht="27.75" customHeight="1">
      <c r="A53" s="1"/>
      <c r="B53" s="45"/>
      <c r="C53" s="46"/>
      <c r="D53" s="46"/>
      <c r="E53" s="46"/>
      <c r="F53" s="47"/>
      <c r="G53" s="47"/>
      <c r="H53" s="46"/>
      <c r="I53" s="46"/>
      <c r="J53" s="46"/>
      <c r="K53" s="46"/>
      <c r="L53" s="47"/>
      <c r="M53" s="46"/>
      <c r="N53" s="1"/>
    </row>
    <row r="54" ht="27.75" customHeight="1">
      <c r="A54" s="1"/>
      <c r="B54" s="49"/>
      <c r="C54" s="50"/>
      <c r="D54" s="50"/>
      <c r="E54" s="50"/>
      <c r="F54" s="51"/>
      <c r="G54" s="51"/>
      <c r="H54" s="50"/>
      <c r="I54" s="50"/>
      <c r="J54" s="50"/>
      <c r="K54" s="50"/>
      <c r="L54" s="51"/>
      <c r="M54" s="50"/>
      <c r="N54" s="1"/>
    </row>
    <row r="55" ht="27.75" customHeight="1">
      <c r="A55" s="1"/>
      <c r="B55" s="45"/>
      <c r="C55" s="46"/>
      <c r="D55" s="46"/>
      <c r="E55" s="46"/>
      <c r="F55" s="47"/>
      <c r="G55" s="47"/>
      <c r="H55" s="46"/>
      <c r="I55" s="46"/>
      <c r="J55" s="46"/>
      <c r="K55" s="46"/>
      <c r="L55" s="47"/>
      <c r="M55" s="46"/>
      <c r="N55" s="1"/>
    </row>
    <row r="56" ht="27.75" customHeight="1">
      <c r="A56" s="1"/>
      <c r="B56" s="49"/>
      <c r="C56" s="50"/>
      <c r="D56" s="50"/>
      <c r="E56" s="50"/>
      <c r="F56" s="51"/>
      <c r="G56" s="51"/>
      <c r="H56" s="50"/>
      <c r="I56" s="50"/>
      <c r="J56" s="50"/>
      <c r="K56" s="50"/>
      <c r="L56" s="51"/>
      <c r="M56" s="50"/>
      <c r="N56" s="1"/>
    </row>
    <row r="57" ht="27.75" customHeight="1">
      <c r="A57" s="1"/>
      <c r="B57" s="45"/>
      <c r="C57" s="46"/>
      <c r="D57" s="46"/>
      <c r="E57" s="46"/>
      <c r="F57" s="47"/>
      <c r="G57" s="47"/>
      <c r="H57" s="46"/>
      <c r="I57" s="46"/>
      <c r="J57" s="46"/>
      <c r="K57" s="46"/>
      <c r="L57" s="47"/>
      <c r="M57" s="46"/>
      <c r="N57" s="1"/>
    </row>
    <row r="58" ht="27.75" customHeight="1">
      <c r="A58" s="1"/>
      <c r="B58" s="49"/>
      <c r="C58" s="50"/>
      <c r="D58" s="50"/>
      <c r="E58" s="50"/>
      <c r="F58" s="51"/>
      <c r="G58" s="51"/>
      <c r="H58" s="50"/>
      <c r="I58" s="50"/>
      <c r="J58" s="50"/>
      <c r="K58" s="50"/>
      <c r="L58" s="51"/>
      <c r="M58" s="50"/>
      <c r="N58" s="1"/>
    </row>
    <row r="59" ht="7.5" customHeight="1">
      <c r="A59" s="1"/>
      <c r="B59" s="1"/>
      <c r="C59" s="1"/>
      <c r="D59" s="1"/>
      <c r="E59" s="1"/>
      <c r="F59" s="1"/>
      <c r="G59" s="1"/>
      <c r="H59" s="1"/>
      <c r="I59" s="1"/>
      <c r="J59" s="1"/>
      <c r="K59" s="1"/>
      <c r="L59" s="1"/>
      <c r="M59" s="1"/>
      <c r="N59" s="1"/>
    </row>
    <row r="60" ht="21.75" customHeight="1">
      <c r="B60" s="67" t="s">
        <v>138</v>
      </c>
      <c r="C60" s="4"/>
      <c r="D60" s="4"/>
      <c r="E60" s="5"/>
      <c r="F60" s="1"/>
      <c r="G60" s="1"/>
      <c r="H60" s="1"/>
      <c r="I60" s="1"/>
      <c r="J60" s="1"/>
      <c r="K60" s="8" t="s">
        <v>139</v>
      </c>
      <c r="L60" s="4"/>
      <c r="M60" s="5"/>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G2"/>
    <mergeCell ref="L2:M2"/>
    <mergeCell ref="B4:G4"/>
    <mergeCell ref="H4:M4"/>
    <mergeCell ref="B6:M6"/>
    <mergeCell ref="B60:E60"/>
    <mergeCell ref="K60:M60"/>
  </mergeCells>
  <conditionalFormatting sqref="J8:J58">
    <cfRule type="expression" dxfId="0" priority="1">
      <formula>$J8="COM"</formula>
    </cfRule>
  </conditionalFormatting>
  <conditionalFormatting sqref="J8:J58">
    <cfRule type="expression" dxfId="1" priority="2">
      <formula>$J8="NFP"</formula>
    </cfRule>
  </conditionalFormatting>
  <conditionalFormatting sqref="J8:J58">
    <cfRule type="expression" dxfId="2" priority="3">
      <formula>$J8="DNM"</formula>
    </cfRule>
  </conditionalFormatting>
  <conditionalFormatting sqref="J8:J58">
    <cfRule type="expression" dxfId="3" priority="4">
      <formula>$J8="CED"</formula>
    </cfRule>
  </conditionalFormatting>
  <conditionalFormatting sqref="J8:J58">
    <cfRule type="expression" dxfId="4" priority="5">
      <formula>$J8="DAM"</formula>
    </cfRule>
  </conditionalFormatting>
  <dataValidations>
    <dataValidation type="list" allowBlank="1" sqref="J8:J58">
      <formula1>ReturnCodes</formula1>
    </dataValidation>
    <dataValidation type="list" allowBlank="1" sqref="K8:K58">
      <formula1>OptionsOffered</formula1>
    </dataValidation>
    <dataValidation type="list" allowBlank="1" sqref="H8:H58">
      <formula1>StatedReasons</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5391A"/>
    <pageSetUpPr/>
  </sheetPr>
  <sheetViews>
    <sheetView showGridLines="0" workbookViewId="0"/>
  </sheetViews>
  <sheetFormatPr customHeight="1" defaultColWidth="14.43" defaultRowHeight="15.0"/>
  <cols>
    <col customWidth="1" min="1" max="1" width="2.0"/>
    <col customWidth="1" min="2" max="8" width="18.0"/>
    <col customWidth="1" min="9" max="9" width="2.0"/>
    <col customWidth="1" min="10" max="26" width="8.71"/>
  </cols>
  <sheetData>
    <row r="1" ht="19.5" customHeight="1">
      <c r="A1" s="1"/>
      <c r="B1" s="1"/>
      <c r="C1" s="1"/>
      <c r="D1" s="1"/>
      <c r="E1" s="1"/>
      <c r="F1" s="1"/>
      <c r="G1" s="1"/>
      <c r="H1" s="1"/>
      <c r="I1" s="1"/>
    </row>
    <row r="2" ht="19.5" customHeight="1">
      <c r="A2" s="1"/>
      <c r="B2" s="2" t="s">
        <v>2</v>
      </c>
      <c r="C2" s="4"/>
      <c r="D2" s="4"/>
      <c r="E2" s="4"/>
      <c r="F2" s="5"/>
      <c r="G2" s="8" t="s">
        <v>6</v>
      </c>
      <c r="H2" s="5"/>
      <c r="I2" s="1"/>
    </row>
    <row r="3" ht="7.5" customHeight="1">
      <c r="A3" s="1"/>
      <c r="B3" s="1"/>
      <c r="C3" s="1"/>
      <c r="D3" s="1"/>
      <c r="E3" s="1"/>
      <c r="F3" s="1"/>
      <c r="G3" s="1"/>
      <c r="H3" s="1"/>
      <c r="I3" s="1"/>
    </row>
    <row r="4" ht="39.75" customHeight="1">
      <c r="A4" s="1"/>
      <c r="B4" s="12" t="s">
        <v>11</v>
      </c>
      <c r="C4" s="4"/>
      <c r="D4" s="4"/>
      <c r="E4" s="5"/>
      <c r="F4" s="15" t="s">
        <v>13</v>
      </c>
      <c r="G4" s="4"/>
      <c r="H4" s="5"/>
      <c r="I4" s="1"/>
    </row>
    <row r="5" ht="7.5" customHeight="1">
      <c r="A5" s="1"/>
      <c r="B5" s="1"/>
      <c r="C5" s="1"/>
      <c r="D5" s="1"/>
      <c r="E5" s="1"/>
      <c r="F5" s="1"/>
      <c r="G5" s="1"/>
      <c r="H5" s="1"/>
      <c r="I5" s="1"/>
    </row>
    <row r="6" ht="30.0" customHeight="1">
      <c r="A6" s="1"/>
      <c r="B6" s="32" t="s">
        <v>36</v>
      </c>
      <c r="C6" s="4"/>
      <c r="D6" s="4"/>
      <c r="E6" s="4"/>
      <c r="F6" s="4"/>
      <c r="G6" s="4"/>
      <c r="H6" s="5"/>
      <c r="I6" s="1"/>
    </row>
    <row r="7" ht="21.75" customHeight="1">
      <c r="A7" s="1"/>
      <c r="B7" s="1"/>
      <c r="C7" s="1"/>
      <c r="D7" s="1"/>
      <c r="E7" s="1"/>
      <c r="F7" s="1"/>
      <c r="G7" s="1"/>
      <c r="H7" s="1"/>
      <c r="I7" s="1"/>
    </row>
    <row r="8" ht="13.5" customHeight="1">
      <c r="A8" s="1"/>
      <c r="B8" s="1"/>
      <c r="C8" s="1"/>
      <c r="D8" s="1"/>
      <c r="E8" s="1"/>
      <c r="F8" s="1"/>
      <c r="G8" s="1"/>
      <c r="H8" s="1"/>
      <c r="I8" s="1"/>
    </row>
    <row r="9" ht="18.0" customHeight="1">
      <c r="A9" s="1"/>
      <c r="B9" s="43" t="s">
        <v>57</v>
      </c>
      <c r="C9" s="5"/>
      <c r="D9" s="43" t="s">
        <v>63</v>
      </c>
      <c r="E9" s="5"/>
      <c r="F9" s="43" t="s">
        <v>66</v>
      </c>
      <c r="G9" s="5"/>
      <c r="H9" s="43" t="s">
        <v>68</v>
      </c>
      <c r="I9" s="5"/>
    </row>
    <row r="10" ht="43.5" customHeight="1">
      <c r="A10" s="1"/>
      <c r="B10" s="53">
        <f>COUNTA('Return Log'!C9:C58)</f>
        <v>0</v>
      </c>
      <c r="C10" s="5"/>
      <c r="D10" s="57">
        <f>SUM('Return Log'!L9:L58)</f>
        <v>0</v>
      </c>
      <c r="E10" s="5"/>
      <c r="F10" s="57">
        <f>SUM('Return Log'!G9:G58)</f>
        <v>0</v>
      </c>
      <c r="G10" s="5"/>
      <c r="H10" s="57">
        <f>IFERROR(AVERAGE('Return Log'!F9:F58),0)</f>
        <v>0</v>
      </c>
      <c r="I10" s="5"/>
    </row>
    <row r="11" ht="18.0" customHeight="1">
      <c r="A11" s="1"/>
      <c r="B11" s="58"/>
      <c r="C11" s="59"/>
      <c r="D11" s="58"/>
      <c r="E11" s="59"/>
      <c r="F11" s="58"/>
      <c r="G11" s="59"/>
      <c r="H11" s="58"/>
      <c r="I11" s="59"/>
    </row>
    <row r="12">
      <c r="A12" s="1"/>
      <c r="B12" s="1"/>
      <c r="C12" s="1"/>
      <c r="D12" s="1"/>
      <c r="E12" s="1"/>
      <c r="F12" s="1"/>
      <c r="G12" s="1"/>
      <c r="H12" s="1"/>
      <c r="I12" s="1"/>
    </row>
    <row r="13" ht="21.75" customHeight="1">
      <c r="A13" s="1"/>
      <c r="B13" s="61" t="s">
        <v>95</v>
      </c>
      <c r="C13" s="4"/>
      <c r="D13" s="4"/>
      <c r="E13" s="4"/>
      <c r="F13" s="4"/>
      <c r="G13" s="4"/>
      <c r="H13" s="5"/>
      <c r="I13" s="1"/>
    </row>
    <row r="14" ht="18.0" customHeight="1">
      <c r="A14" s="1"/>
      <c r="B14" s="7" t="s">
        <v>99</v>
      </c>
      <c r="C14" s="4"/>
      <c r="D14" s="4"/>
      <c r="E14" s="4"/>
      <c r="F14" s="4"/>
      <c r="G14" s="4"/>
      <c r="H14" s="5"/>
      <c r="I14" s="1"/>
    </row>
    <row r="15" ht="24.0" customHeight="1">
      <c r="A15" s="1"/>
      <c r="B15" s="62" t="s">
        <v>26</v>
      </c>
      <c r="C15" s="63" t="s">
        <v>29</v>
      </c>
      <c r="D15" s="5"/>
      <c r="E15" s="62" t="s">
        <v>104</v>
      </c>
      <c r="F15" s="62" t="s">
        <v>105</v>
      </c>
      <c r="G15" s="62" t="s">
        <v>106</v>
      </c>
      <c r="H15" s="1"/>
      <c r="I15" s="1"/>
    </row>
    <row r="16" ht="24.0" customHeight="1">
      <c r="A16" s="1"/>
      <c r="B16" s="65" t="s">
        <v>17</v>
      </c>
      <c r="C16" s="66" t="s">
        <v>44</v>
      </c>
      <c r="D16" s="59"/>
      <c r="E16" s="68">
        <f>COUNTIF('Return Log'!$J$9:$J$58,"COM")</f>
        <v>0</v>
      </c>
      <c r="F16" s="69">
        <f t="shared" ref="F16:F20" si="1">IFERROR(E16/SUM($E$16:$E$20),0)</f>
        <v>0</v>
      </c>
      <c r="G16" s="70">
        <f>SUMIFS('Return Log'!$L$9:$L$58,'Return Log'!$J$9:$J$58,"COM")</f>
        <v>0</v>
      </c>
      <c r="H16" s="1"/>
      <c r="I16" s="1"/>
    </row>
    <row r="17" ht="24.0" customHeight="1">
      <c r="A17" s="1"/>
      <c r="B17" s="65" t="s">
        <v>23</v>
      </c>
      <c r="C17" s="66" t="s">
        <v>53</v>
      </c>
      <c r="D17" s="59"/>
      <c r="E17" s="68">
        <f>COUNTIF('Return Log'!$J$9:$J$58,"NFP")</f>
        <v>0</v>
      </c>
      <c r="F17" s="69">
        <f t="shared" si="1"/>
        <v>0</v>
      </c>
      <c r="G17" s="70">
        <f>SUMIFS('Return Log'!$L$9:$L$58,'Return Log'!$J$9:$J$58,"NFP")</f>
        <v>0</v>
      </c>
      <c r="H17" s="1"/>
      <c r="I17" s="1"/>
    </row>
    <row r="18" ht="24.0" customHeight="1">
      <c r="A18" s="1"/>
      <c r="B18" s="65" t="s">
        <v>42</v>
      </c>
      <c r="C18" s="66" t="s">
        <v>59</v>
      </c>
      <c r="D18" s="59"/>
      <c r="E18" s="68">
        <f>COUNTIF('Return Log'!$J$9:$J$58,"DNM")</f>
        <v>0</v>
      </c>
      <c r="F18" s="69">
        <f t="shared" si="1"/>
        <v>0</v>
      </c>
      <c r="G18" s="70">
        <f>SUMIFS('Return Log'!$L$9:$L$58,'Return Log'!$J$9:$J$58,"DNM")</f>
        <v>0</v>
      </c>
      <c r="H18" s="1"/>
      <c r="I18" s="1"/>
    </row>
    <row r="19" ht="24.0" customHeight="1">
      <c r="A19" s="1"/>
      <c r="B19" s="65" t="s">
        <v>52</v>
      </c>
      <c r="C19" s="66" t="s">
        <v>65</v>
      </c>
      <c r="D19" s="59"/>
      <c r="E19" s="68">
        <f>COUNTIF('Return Log'!$J$9:$J$58,"CED")</f>
        <v>0</v>
      </c>
      <c r="F19" s="69">
        <f t="shared" si="1"/>
        <v>0</v>
      </c>
      <c r="G19" s="70">
        <f>SUMIFS('Return Log'!$L$9:$L$58,'Return Log'!$J$9:$J$58,"CED")</f>
        <v>0</v>
      </c>
      <c r="H19" s="1"/>
      <c r="I19" s="1"/>
    </row>
    <row r="20" ht="24.0" customHeight="1">
      <c r="A20" s="1"/>
      <c r="B20" s="65" t="s">
        <v>62</v>
      </c>
      <c r="C20" s="66" t="s">
        <v>69</v>
      </c>
      <c r="D20" s="59"/>
      <c r="E20" s="68">
        <f>COUNTIF('Return Log'!$J$9:$J$58,"DAM")</f>
        <v>0</v>
      </c>
      <c r="F20" s="69">
        <f t="shared" si="1"/>
        <v>0</v>
      </c>
      <c r="G20" s="70">
        <f>SUMIFS('Return Log'!$L$9:$L$58,'Return Log'!$J$9:$J$58,"DAM")</f>
        <v>0</v>
      </c>
      <c r="H20" s="1"/>
      <c r="I20" s="1"/>
    </row>
    <row r="21" ht="25.5" customHeight="1">
      <c r="A21" s="1"/>
      <c r="B21" s="71" t="s">
        <v>110</v>
      </c>
      <c r="C21" s="4"/>
      <c r="D21" s="5"/>
      <c r="E21" s="72">
        <f t="shared" ref="E21:G21" si="2">SUM(E16:E20)</f>
        <v>0</v>
      </c>
      <c r="F21" s="73">
        <f t="shared" si="2"/>
        <v>0</v>
      </c>
      <c r="G21" s="74">
        <f t="shared" si="2"/>
        <v>0</v>
      </c>
      <c r="H21" s="1"/>
      <c r="I21" s="1"/>
    </row>
    <row r="22" ht="15.75" customHeight="1">
      <c r="A22" s="1"/>
      <c r="B22" s="1"/>
      <c r="C22" s="1"/>
      <c r="D22" s="1"/>
      <c r="E22" s="1"/>
      <c r="F22" s="1"/>
      <c r="G22" s="1"/>
      <c r="H22" s="1"/>
      <c r="I22" s="1"/>
    </row>
    <row r="23" ht="21.75" customHeight="1">
      <c r="A23" s="1"/>
      <c r="B23" s="61" t="s">
        <v>111</v>
      </c>
      <c r="C23" s="4"/>
      <c r="D23" s="4"/>
      <c r="E23" s="4"/>
      <c r="F23" s="4"/>
      <c r="G23" s="4"/>
      <c r="H23" s="5"/>
      <c r="I23" s="1"/>
    </row>
    <row r="24" ht="18.0" customHeight="1">
      <c r="A24" s="1"/>
      <c r="B24" s="7" t="s">
        <v>112</v>
      </c>
      <c r="C24" s="4"/>
      <c r="D24" s="4"/>
      <c r="E24" s="4"/>
      <c r="F24" s="5"/>
      <c r="G24" s="75" t="s">
        <v>113</v>
      </c>
      <c r="H24" s="76">
        <v>2026.0</v>
      </c>
      <c r="I24" s="1"/>
    </row>
    <row r="25" ht="21.75" customHeight="1">
      <c r="A25" s="1"/>
      <c r="B25" s="63" t="s">
        <v>114</v>
      </c>
      <c r="C25" s="5"/>
      <c r="D25" s="63" t="s">
        <v>57</v>
      </c>
      <c r="E25" s="5"/>
      <c r="F25" s="63" t="s">
        <v>115</v>
      </c>
      <c r="G25" s="5"/>
      <c r="H25" s="1"/>
      <c r="I25" s="1"/>
    </row>
    <row r="26" ht="19.5" customHeight="1">
      <c r="A26" s="1"/>
      <c r="B26" s="66" t="s">
        <v>116</v>
      </c>
      <c r="C26" s="59"/>
      <c r="D26" s="77">
        <f>SUMPRODUCT((MONTH('Return Log'!$B$9:$B$58)=1)*(YEAR('Return Log'!$B$9:$B$58)=$H$24)*('Return Log'!$C$9:$C$58&lt;&gt;""))</f>
        <v>0</v>
      </c>
      <c r="E26" s="59"/>
      <c r="F26" s="78">
        <f>SUMPRODUCT((MONTH('Return Log'!$B$9:$B$58)=1)*(YEAR('Return Log'!$B$9:$B$58)=$H$24)*('Return Log'!$L$9:$L$58))</f>
        <v>0</v>
      </c>
      <c r="G26" s="59"/>
      <c r="H26" s="1"/>
      <c r="I26" s="1"/>
    </row>
    <row r="27" ht="19.5" customHeight="1">
      <c r="A27" s="1"/>
      <c r="B27" s="66" t="s">
        <v>117</v>
      </c>
      <c r="C27" s="59"/>
      <c r="D27" s="77">
        <f>SUMPRODUCT((MONTH('Return Log'!$B$9:$B$58)=2)*(YEAR('Return Log'!$B$9:$B$58)=$H$24)*('Return Log'!$C$9:$C$58&lt;&gt;""))</f>
        <v>0</v>
      </c>
      <c r="E27" s="59"/>
      <c r="F27" s="78">
        <f>SUMPRODUCT((MONTH('Return Log'!$B$9:$B$58)=2)*(YEAR('Return Log'!$B$9:$B$58)=$H$24)*('Return Log'!$L$9:$L$58))</f>
        <v>0</v>
      </c>
      <c r="G27" s="59"/>
      <c r="H27" s="1"/>
      <c r="I27" s="1"/>
    </row>
    <row r="28" ht="19.5" customHeight="1">
      <c r="A28" s="1"/>
      <c r="B28" s="66" t="s">
        <v>118</v>
      </c>
      <c r="C28" s="59"/>
      <c r="D28" s="77">
        <f>SUMPRODUCT((MONTH('Return Log'!$B$9:$B$58)=3)*(YEAR('Return Log'!$B$9:$B$58)=$H$24)*('Return Log'!$C$9:$C$58&lt;&gt;""))</f>
        <v>0</v>
      </c>
      <c r="E28" s="59"/>
      <c r="F28" s="78">
        <f>SUMPRODUCT((MONTH('Return Log'!$B$9:$B$58)=3)*(YEAR('Return Log'!$B$9:$B$58)=$H$24)*('Return Log'!$L$9:$L$58))</f>
        <v>0</v>
      </c>
      <c r="G28" s="59"/>
      <c r="H28" s="1"/>
      <c r="I28" s="1"/>
    </row>
    <row r="29" ht="19.5" customHeight="1">
      <c r="A29" s="1"/>
      <c r="B29" s="66" t="s">
        <v>119</v>
      </c>
      <c r="C29" s="59"/>
      <c r="D29" s="77">
        <f>SUMPRODUCT((MONTH('Return Log'!$B$9:$B$58)=4)*(YEAR('Return Log'!$B$9:$B$58)=$H$24)*('Return Log'!$C$9:$C$58&lt;&gt;""))</f>
        <v>0</v>
      </c>
      <c r="E29" s="59"/>
      <c r="F29" s="78">
        <f>SUMPRODUCT((MONTH('Return Log'!$B$9:$B$58)=4)*(YEAR('Return Log'!$B$9:$B$58)=$H$24)*('Return Log'!$L$9:$L$58))</f>
        <v>0</v>
      </c>
      <c r="G29" s="59"/>
      <c r="H29" s="1"/>
      <c r="I29" s="1"/>
    </row>
    <row r="30" ht="19.5" customHeight="1">
      <c r="A30" s="1"/>
      <c r="B30" s="66" t="s">
        <v>120</v>
      </c>
      <c r="C30" s="59"/>
      <c r="D30" s="77">
        <f>SUMPRODUCT((MONTH('Return Log'!$B$9:$B$58)=5)*(YEAR('Return Log'!$B$9:$B$58)=$H$24)*('Return Log'!$C$9:$C$58&lt;&gt;""))</f>
        <v>0</v>
      </c>
      <c r="E30" s="59"/>
      <c r="F30" s="78">
        <f>SUMPRODUCT((MONTH('Return Log'!$B$9:$B$58)=5)*(YEAR('Return Log'!$B$9:$B$58)=$H$24)*('Return Log'!$L$9:$L$58))</f>
        <v>0</v>
      </c>
      <c r="G30" s="59"/>
      <c r="H30" s="1"/>
      <c r="I30" s="1"/>
    </row>
    <row r="31" ht="19.5" customHeight="1">
      <c r="A31" s="1"/>
      <c r="B31" s="66" t="s">
        <v>121</v>
      </c>
      <c r="C31" s="59"/>
      <c r="D31" s="77">
        <f>SUMPRODUCT((MONTH('Return Log'!$B$9:$B$58)=6)*(YEAR('Return Log'!$B$9:$B$58)=$H$24)*('Return Log'!$C$9:$C$58&lt;&gt;""))</f>
        <v>0</v>
      </c>
      <c r="E31" s="59"/>
      <c r="F31" s="78">
        <f>SUMPRODUCT((MONTH('Return Log'!$B$9:$B$58)=6)*(YEAR('Return Log'!$B$9:$B$58)=$H$24)*('Return Log'!$L$9:$L$58))</f>
        <v>0</v>
      </c>
      <c r="G31" s="59"/>
      <c r="H31" s="1"/>
      <c r="I31" s="1"/>
    </row>
    <row r="32" ht="19.5" customHeight="1">
      <c r="A32" s="1"/>
      <c r="B32" s="66" t="s">
        <v>122</v>
      </c>
      <c r="C32" s="59"/>
      <c r="D32" s="77">
        <f>SUMPRODUCT((MONTH('Return Log'!$B$9:$B$58)=7)*(YEAR('Return Log'!$B$9:$B$58)=$H$24)*('Return Log'!$C$9:$C$58&lt;&gt;""))</f>
        <v>0</v>
      </c>
      <c r="E32" s="59"/>
      <c r="F32" s="78">
        <f>SUMPRODUCT((MONTH('Return Log'!$B$9:$B$58)=7)*(YEAR('Return Log'!$B$9:$B$58)=$H$24)*('Return Log'!$L$9:$L$58))</f>
        <v>0</v>
      </c>
      <c r="G32" s="59"/>
      <c r="H32" s="1"/>
      <c r="I32" s="1"/>
    </row>
    <row r="33" ht="19.5" customHeight="1">
      <c r="A33" s="1"/>
      <c r="B33" s="66" t="s">
        <v>123</v>
      </c>
      <c r="C33" s="59"/>
      <c r="D33" s="77">
        <f>SUMPRODUCT((MONTH('Return Log'!$B$9:$B$58)=8)*(YEAR('Return Log'!$B$9:$B$58)=$H$24)*('Return Log'!$C$9:$C$58&lt;&gt;""))</f>
        <v>0</v>
      </c>
      <c r="E33" s="59"/>
      <c r="F33" s="78">
        <f>SUMPRODUCT((MONTH('Return Log'!$B$9:$B$58)=8)*(YEAR('Return Log'!$B$9:$B$58)=$H$24)*('Return Log'!$L$9:$L$58))</f>
        <v>0</v>
      </c>
      <c r="G33" s="59"/>
      <c r="H33" s="1"/>
      <c r="I33" s="1"/>
    </row>
    <row r="34" ht="19.5" customHeight="1">
      <c r="A34" s="1"/>
      <c r="B34" s="66" t="s">
        <v>124</v>
      </c>
      <c r="C34" s="59"/>
      <c r="D34" s="77">
        <f>SUMPRODUCT((MONTH('Return Log'!$B$9:$B$58)=9)*(YEAR('Return Log'!$B$9:$B$58)=$H$24)*('Return Log'!$C$9:$C$58&lt;&gt;""))</f>
        <v>0</v>
      </c>
      <c r="E34" s="59"/>
      <c r="F34" s="78">
        <f>SUMPRODUCT((MONTH('Return Log'!$B$9:$B$58)=9)*(YEAR('Return Log'!$B$9:$B$58)=$H$24)*('Return Log'!$L$9:$L$58))</f>
        <v>0</v>
      </c>
      <c r="G34" s="59"/>
      <c r="H34" s="1"/>
      <c r="I34" s="1"/>
    </row>
    <row r="35" ht="19.5" customHeight="1">
      <c r="A35" s="1"/>
      <c r="B35" s="66" t="s">
        <v>125</v>
      </c>
      <c r="C35" s="59"/>
      <c r="D35" s="77">
        <f>SUMPRODUCT((MONTH('Return Log'!$B$9:$B$58)=10)*(YEAR('Return Log'!$B$9:$B$58)=$H$24)*('Return Log'!$C$9:$C$58&lt;&gt;""))</f>
        <v>0</v>
      </c>
      <c r="E35" s="59"/>
      <c r="F35" s="78">
        <f>SUMPRODUCT((MONTH('Return Log'!$B$9:$B$58)=10)*(YEAR('Return Log'!$B$9:$B$58)=$H$24)*('Return Log'!$L$9:$L$58))</f>
        <v>0</v>
      </c>
      <c r="G35" s="59"/>
      <c r="H35" s="1"/>
      <c r="I35" s="1"/>
    </row>
    <row r="36" ht="19.5" customHeight="1">
      <c r="A36" s="1"/>
      <c r="B36" s="66" t="s">
        <v>126</v>
      </c>
      <c r="C36" s="59"/>
      <c r="D36" s="77">
        <f>SUMPRODUCT((MONTH('Return Log'!$B$9:$B$58)=11)*(YEAR('Return Log'!$B$9:$B$58)=$H$24)*('Return Log'!$C$9:$C$58&lt;&gt;""))</f>
        <v>0</v>
      </c>
      <c r="E36" s="59"/>
      <c r="F36" s="78">
        <f>SUMPRODUCT((MONTH('Return Log'!$B$9:$B$58)=11)*(YEAR('Return Log'!$B$9:$B$58)=$H$24)*('Return Log'!$L$9:$L$58))</f>
        <v>0</v>
      </c>
      <c r="G36" s="59"/>
      <c r="H36" s="1"/>
      <c r="I36" s="1"/>
    </row>
    <row r="37" ht="19.5" customHeight="1">
      <c r="A37" s="1"/>
      <c r="B37" s="66" t="s">
        <v>127</v>
      </c>
      <c r="C37" s="59"/>
      <c r="D37" s="77">
        <f>SUMPRODUCT((MONTH('Return Log'!$B$9:$B$58)=12)*(YEAR('Return Log'!$B$9:$B$58)=$H$24)*('Return Log'!$C$9:$C$58&lt;&gt;""))</f>
        <v>0</v>
      </c>
      <c r="E37" s="59"/>
      <c r="F37" s="78">
        <f>SUMPRODUCT((MONTH('Return Log'!$B$9:$B$58)=12)*(YEAR('Return Log'!$B$9:$B$58)=$H$24)*('Return Log'!$L$9:$L$58))</f>
        <v>0</v>
      </c>
      <c r="G37" s="59"/>
      <c r="H37" s="1"/>
      <c r="I37" s="1"/>
    </row>
    <row r="38" ht="15.75" customHeight="1">
      <c r="A38" s="1"/>
      <c r="B38" s="1"/>
      <c r="C38" s="1"/>
      <c r="D38" s="1"/>
      <c r="E38" s="1"/>
      <c r="F38" s="1"/>
      <c r="G38" s="1"/>
      <c r="H38" s="1"/>
      <c r="I38" s="1"/>
    </row>
    <row r="39" ht="21.75" customHeight="1">
      <c r="A39" s="1"/>
      <c r="B39" s="61" t="s">
        <v>128</v>
      </c>
      <c r="C39" s="4"/>
      <c r="D39" s="4"/>
      <c r="E39" s="4"/>
      <c r="F39" s="4"/>
      <c r="G39" s="4"/>
      <c r="H39" s="5"/>
      <c r="I39" s="1"/>
    </row>
    <row r="40" ht="18.0" customHeight="1">
      <c r="A40" s="1"/>
      <c r="B40" s="7" t="s">
        <v>129</v>
      </c>
      <c r="C40" s="4"/>
      <c r="D40" s="4"/>
      <c r="E40" s="4"/>
      <c r="F40" s="4"/>
      <c r="G40" s="4"/>
      <c r="H40" s="5"/>
      <c r="I40" s="1"/>
    </row>
    <row r="41" ht="24.0" customHeight="1">
      <c r="A41" s="1"/>
      <c r="B41" s="79" t="s">
        <v>130</v>
      </c>
      <c r="C41" s="80"/>
      <c r="D41" s="59"/>
      <c r="E41" s="81">
        <v>500.0</v>
      </c>
      <c r="F41" s="27"/>
      <c r="G41" s="28"/>
      <c r="H41" s="1"/>
      <c r="I41" s="1"/>
    </row>
    <row r="42" ht="24.0" customHeight="1">
      <c r="A42" s="1"/>
      <c r="B42" s="79" t="s">
        <v>131</v>
      </c>
      <c r="C42" s="80"/>
      <c r="D42" s="59"/>
      <c r="E42" s="82">
        <f>COUNTA('Return Log'!$C$9:$C$58)</f>
        <v>0</v>
      </c>
      <c r="F42" s="80"/>
      <c r="G42" s="59"/>
      <c r="H42" s="1"/>
      <c r="I42" s="1"/>
    </row>
    <row r="43" ht="24.0" customHeight="1">
      <c r="A43" s="1"/>
      <c r="B43" s="79" t="s">
        <v>132</v>
      </c>
      <c r="C43" s="80"/>
      <c r="D43" s="59"/>
      <c r="E43" s="83">
        <f>IFERROR(E42/E41,0)</f>
        <v>0</v>
      </c>
      <c r="F43" s="80"/>
      <c r="G43" s="59"/>
      <c r="H43" s="1"/>
      <c r="I43" s="1"/>
    </row>
    <row r="44" ht="24.0" customHeight="1">
      <c r="A44" s="1"/>
      <c r="B44" s="79" t="s">
        <v>133</v>
      </c>
      <c r="C44" s="80"/>
      <c r="D44" s="59"/>
      <c r="E44" s="84">
        <v>0.5</v>
      </c>
      <c r="F44" s="27"/>
      <c r="G44" s="28"/>
      <c r="H44" s="1"/>
      <c r="I44" s="1"/>
    </row>
    <row r="45" ht="30.0" customHeight="1">
      <c r="A45" s="1"/>
      <c r="B45" s="85" t="s">
        <v>134</v>
      </c>
      <c r="C45" s="27"/>
      <c r="D45" s="28"/>
      <c r="E45" s="86">
        <f>IFERROR(AVERAGE('Return Log'!$L$9:$L$58)*E42*E44*3,0)</f>
        <v>0</v>
      </c>
      <c r="F45" s="27"/>
      <c r="G45" s="28"/>
      <c r="H45" s="1"/>
      <c r="I45" s="1"/>
    </row>
    <row r="46" ht="15.75" customHeight="1">
      <c r="A46" s="1"/>
      <c r="B46" s="1"/>
      <c r="C46" s="1"/>
      <c r="D46" s="1"/>
      <c r="E46" s="1"/>
      <c r="F46" s="1"/>
      <c r="G46" s="1"/>
      <c r="H46" s="1"/>
      <c r="I46" s="1"/>
    </row>
    <row r="47" ht="12.0" customHeight="1">
      <c r="A47" s="1"/>
      <c r="B47" s="1"/>
      <c r="C47" s="1"/>
      <c r="D47" s="1"/>
      <c r="E47" s="1"/>
      <c r="F47" s="1"/>
      <c r="G47" s="1"/>
      <c r="H47" s="1"/>
      <c r="I47" s="1"/>
    </row>
    <row r="48" ht="30.0" customHeight="1">
      <c r="A48" s="1"/>
      <c r="B48" s="87" t="s">
        <v>135</v>
      </c>
      <c r="C48" s="4"/>
      <c r="D48" s="4"/>
      <c r="E48" s="4"/>
      <c r="F48" s="4"/>
      <c r="G48" s="4"/>
      <c r="H48" s="5"/>
      <c r="I48" s="1"/>
    </row>
    <row r="49" ht="21.75" customHeight="1">
      <c r="A49" s="1"/>
      <c r="B49" s="1"/>
      <c r="C49" s="1"/>
      <c r="D49" s="1"/>
      <c r="E49" s="1"/>
      <c r="F49" s="1"/>
      <c r="G49" s="1"/>
      <c r="H49" s="1"/>
      <c r="I49" s="1"/>
    </row>
    <row r="50" ht="15.75" customHeight="1">
      <c r="A50" s="1"/>
      <c r="B50" s="67" t="s">
        <v>136</v>
      </c>
      <c r="C50" s="4"/>
      <c r="D50" s="4"/>
      <c r="E50" s="5"/>
      <c r="F50" s="8" t="s">
        <v>137</v>
      </c>
      <c r="G50" s="4"/>
      <c r="H50" s="5"/>
      <c r="I50" s="1"/>
    </row>
    <row r="51" ht="15.75" customHeight="1">
      <c r="A51" s="1"/>
      <c r="B51" s="1"/>
      <c r="C51" s="1"/>
      <c r="D51" s="1"/>
      <c r="E51" s="1"/>
      <c r="F51" s="1"/>
      <c r="G51" s="1"/>
      <c r="H51" s="1"/>
      <c r="I51" s="1"/>
    </row>
    <row r="52" ht="15.75" customHeight="1">
      <c r="A52" s="1"/>
      <c r="B52" s="1"/>
      <c r="C52" s="1"/>
      <c r="D52" s="1"/>
      <c r="E52" s="1"/>
      <c r="F52" s="1"/>
      <c r="G52" s="1"/>
      <c r="H52" s="1"/>
      <c r="I52" s="1"/>
    </row>
    <row r="53" ht="15.75" customHeight="1">
      <c r="A53" s="1"/>
      <c r="B53" s="1"/>
      <c r="C53" s="1"/>
      <c r="D53" s="1"/>
      <c r="E53" s="1"/>
      <c r="F53" s="1"/>
      <c r="G53" s="1"/>
      <c r="H53" s="1"/>
      <c r="I53" s="1"/>
    </row>
    <row r="54" ht="15.75" customHeight="1">
      <c r="A54" s="1"/>
      <c r="B54" s="1"/>
      <c r="C54" s="1"/>
      <c r="D54" s="1"/>
      <c r="E54" s="1"/>
      <c r="F54" s="1"/>
      <c r="G54" s="1"/>
      <c r="H54" s="1"/>
      <c r="I54" s="1"/>
    </row>
    <row r="55" ht="15.75" customHeight="1">
      <c r="A55" s="1"/>
      <c r="B55" s="1"/>
      <c r="C55" s="1"/>
      <c r="D55" s="1"/>
      <c r="E55" s="1"/>
      <c r="F55" s="1"/>
      <c r="G55" s="1"/>
      <c r="H55" s="1"/>
      <c r="I55" s="1"/>
    </row>
    <row r="56" ht="15.75" customHeight="1">
      <c r="A56" s="1"/>
      <c r="B56" s="1"/>
      <c r="C56" s="1"/>
      <c r="D56" s="1"/>
      <c r="E56" s="1"/>
      <c r="F56" s="1"/>
      <c r="G56" s="1"/>
      <c r="H56" s="1"/>
      <c r="I56" s="1"/>
    </row>
    <row r="57" ht="15.75" customHeight="1">
      <c r="A57" s="1"/>
      <c r="B57" s="1"/>
      <c r="C57" s="1"/>
      <c r="D57" s="1"/>
      <c r="E57" s="1"/>
      <c r="F57" s="1"/>
      <c r="G57" s="1"/>
      <c r="H57" s="1"/>
      <c r="I57" s="1"/>
    </row>
    <row r="58" ht="15.75" customHeight="1">
      <c r="A58" s="1"/>
      <c r="B58" s="1"/>
      <c r="C58" s="1"/>
      <c r="D58" s="1"/>
      <c r="E58" s="1"/>
      <c r="F58" s="1"/>
      <c r="G58" s="1"/>
      <c r="H58" s="1"/>
      <c r="I58" s="1"/>
    </row>
    <row r="59" ht="15.75" customHeight="1">
      <c r="A59" s="1"/>
      <c r="B59" s="1"/>
      <c r="C59" s="1"/>
      <c r="D59" s="1"/>
      <c r="E59" s="1"/>
      <c r="F59" s="1"/>
      <c r="G59" s="1"/>
      <c r="H59" s="1"/>
      <c r="I59" s="1"/>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2">
    <mergeCell ref="D30:E30"/>
    <mergeCell ref="F30:G30"/>
    <mergeCell ref="B28:C28"/>
    <mergeCell ref="D28:E28"/>
    <mergeCell ref="F28:G28"/>
    <mergeCell ref="B29:C29"/>
    <mergeCell ref="D29:E29"/>
    <mergeCell ref="F29:G29"/>
    <mergeCell ref="B30:C30"/>
    <mergeCell ref="D33:E33"/>
    <mergeCell ref="F33:G33"/>
    <mergeCell ref="B31:C31"/>
    <mergeCell ref="D31:E31"/>
    <mergeCell ref="F31:G31"/>
    <mergeCell ref="B32:C32"/>
    <mergeCell ref="D32:E32"/>
    <mergeCell ref="F32:G32"/>
    <mergeCell ref="B33:C33"/>
    <mergeCell ref="D36:E36"/>
    <mergeCell ref="F36:G36"/>
    <mergeCell ref="B34:C34"/>
    <mergeCell ref="D34:E34"/>
    <mergeCell ref="F34:G34"/>
    <mergeCell ref="B35:C35"/>
    <mergeCell ref="D35:E35"/>
    <mergeCell ref="F35:G35"/>
    <mergeCell ref="B36:C36"/>
    <mergeCell ref="E45:G45"/>
    <mergeCell ref="B48:H48"/>
    <mergeCell ref="B50:E50"/>
    <mergeCell ref="F50:H50"/>
    <mergeCell ref="B42:D42"/>
    <mergeCell ref="E42:G42"/>
    <mergeCell ref="B43:D43"/>
    <mergeCell ref="E43:G43"/>
    <mergeCell ref="B44:D44"/>
    <mergeCell ref="E44:G44"/>
    <mergeCell ref="B45:D45"/>
    <mergeCell ref="F9:G9"/>
    <mergeCell ref="H9:I9"/>
    <mergeCell ref="B2:F2"/>
    <mergeCell ref="G2:H2"/>
    <mergeCell ref="B4:E4"/>
    <mergeCell ref="F4:H4"/>
    <mergeCell ref="B6:H6"/>
    <mergeCell ref="B9:C9"/>
    <mergeCell ref="D9:E9"/>
    <mergeCell ref="B10:C10"/>
    <mergeCell ref="D10:E10"/>
    <mergeCell ref="F10:G10"/>
    <mergeCell ref="H10:I10"/>
    <mergeCell ref="B11:C11"/>
    <mergeCell ref="D11:E11"/>
    <mergeCell ref="H11:I11"/>
    <mergeCell ref="F11:G11"/>
    <mergeCell ref="B13:H13"/>
    <mergeCell ref="B14:H14"/>
    <mergeCell ref="C15:D15"/>
    <mergeCell ref="C16:D16"/>
    <mergeCell ref="C17:D17"/>
    <mergeCell ref="C18:D18"/>
    <mergeCell ref="C19:D19"/>
    <mergeCell ref="C20:D20"/>
    <mergeCell ref="B21:D21"/>
    <mergeCell ref="B23:H23"/>
    <mergeCell ref="B24:F24"/>
    <mergeCell ref="D25:E25"/>
    <mergeCell ref="F25:G25"/>
    <mergeCell ref="B25:C25"/>
    <mergeCell ref="B26:C26"/>
    <mergeCell ref="D26:E26"/>
    <mergeCell ref="F26:G26"/>
    <mergeCell ref="B27:C27"/>
    <mergeCell ref="D27:E27"/>
    <mergeCell ref="F27:G27"/>
    <mergeCell ref="B37:C37"/>
    <mergeCell ref="D37:E37"/>
    <mergeCell ref="F37:G37"/>
    <mergeCell ref="B39:H39"/>
    <mergeCell ref="B40:H40"/>
    <mergeCell ref="B41:D41"/>
    <mergeCell ref="E41:G41"/>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A7F75"/>
    <pageSetUpPr/>
  </sheetPr>
  <sheetViews>
    <sheetView showGridLines="0" workbookViewId="0"/>
  </sheetViews>
  <sheetFormatPr customHeight="1" defaultColWidth="14.43" defaultRowHeight="15.0"/>
  <cols>
    <col customWidth="1" min="1" max="1" width="2.0"/>
    <col customWidth="1" min="2" max="2" width="20.0"/>
    <col customWidth="1" min="3" max="3" width="30.0"/>
    <col customWidth="1" min="4" max="4" width="20.0"/>
    <col customWidth="1" min="5" max="5" width="30.0"/>
    <col customWidth="1" min="6" max="6" width="20.0"/>
    <col customWidth="1" min="7" max="7" width="30.0"/>
    <col customWidth="1" min="8" max="26" width="8.71"/>
  </cols>
  <sheetData>
    <row r="1">
      <c r="A1" s="1"/>
      <c r="B1" s="1"/>
      <c r="C1" s="1"/>
      <c r="D1" s="1"/>
      <c r="E1" s="1"/>
      <c r="F1" s="1"/>
      <c r="G1" s="1"/>
      <c r="H1" s="1"/>
      <c r="I1" s="1"/>
    </row>
    <row r="2">
      <c r="A2" s="1"/>
      <c r="B2" s="3" t="s">
        <v>1</v>
      </c>
      <c r="C2" s="4"/>
      <c r="D2" s="4"/>
      <c r="E2" s="4"/>
      <c r="F2" s="4"/>
      <c r="G2" s="5"/>
      <c r="H2" s="1"/>
      <c r="I2" s="1"/>
    </row>
    <row r="3">
      <c r="A3" s="1"/>
      <c r="B3" s="7" t="s">
        <v>5</v>
      </c>
      <c r="C3" s="4"/>
      <c r="D3" s="4"/>
      <c r="E3" s="4"/>
      <c r="F3" s="4"/>
      <c r="G3" s="5"/>
      <c r="H3" s="1"/>
      <c r="I3" s="1"/>
    </row>
    <row r="4">
      <c r="A4" s="1"/>
      <c r="B4" s="1"/>
      <c r="C4" s="1"/>
      <c r="D4" s="1"/>
      <c r="E4" s="1"/>
      <c r="F4" s="1"/>
      <c r="G4" s="1"/>
      <c r="H4" s="1"/>
      <c r="I4" s="1"/>
    </row>
    <row r="5">
      <c r="A5" s="1"/>
      <c r="B5" s="13" t="s">
        <v>10</v>
      </c>
      <c r="C5" s="1"/>
      <c r="D5" s="13" t="s">
        <v>14</v>
      </c>
      <c r="E5" s="1"/>
      <c r="F5" s="13" t="s">
        <v>16</v>
      </c>
      <c r="G5" s="1"/>
      <c r="H5" s="1"/>
      <c r="I5" s="1"/>
    </row>
    <row r="6">
      <c r="A6" s="1"/>
      <c r="B6" s="21" t="s">
        <v>17</v>
      </c>
      <c r="C6" s="1"/>
      <c r="D6" s="25" t="s">
        <v>19</v>
      </c>
      <c r="E6" s="1"/>
      <c r="F6" s="25" t="s">
        <v>20</v>
      </c>
      <c r="G6" s="1"/>
      <c r="H6" s="1"/>
      <c r="I6" s="1"/>
    </row>
    <row r="7">
      <c r="A7" s="1"/>
      <c r="B7" s="21" t="s">
        <v>23</v>
      </c>
      <c r="C7" s="1"/>
      <c r="D7" s="25" t="s">
        <v>28</v>
      </c>
      <c r="E7" s="1"/>
      <c r="F7" s="25" t="s">
        <v>38</v>
      </c>
      <c r="G7" s="1"/>
      <c r="H7" s="1"/>
      <c r="I7" s="1"/>
    </row>
    <row r="8">
      <c r="A8" s="1"/>
      <c r="B8" s="21" t="s">
        <v>42</v>
      </c>
      <c r="C8" s="1"/>
      <c r="D8" s="25" t="s">
        <v>45</v>
      </c>
      <c r="E8" s="1"/>
      <c r="F8" s="25" t="s">
        <v>49</v>
      </c>
      <c r="G8" s="1"/>
      <c r="H8" s="1"/>
      <c r="I8" s="1"/>
    </row>
    <row r="9">
      <c r="A9" s="1"/>
      <c r="B9" s="21" t="s">
        <v>52</v>
      </c>
      <c r="C9" s="1"/>
      <c r="D9" s="25" t="s">
        <v>55</v>
      </c>
      <c r="E9" s="1"/>
      <c r="F9" s="25" t="s">
        <v>56</v>
      </c>
      <c r="G9" s="1"/>
      <c r="H9" s="1"/>
      <c r="I9" s="1"/>
    </row>
    <row r="10">
      <c r="A10" s="1"/>
      <c r="B10" s="21" t="s">
        <v>62</v>
      </c>
      <c r="C10" s="1"/>
      <c r="D10" s="25" t="s">
        <v>64</v>
      </c>
      <c r="E10" s="1"/>
      <c r="F10" s="25" t="s">
        <v>50</v>
      </c>
      <c r="G10" s="1"/>
      <c r="H10" s="1"/>
      <c r="I10" s="1"/>
    </row>
    <row r="11">
      <c r="A11" s="1"/>
      <c r="B11" s="1"/>
      <c r="C11" s="1"/>
      <c r="D11" s="1"/>
      <c r="E11" s="1"/>
      <c r="F11" s="25" t="s">
        <v>70</v>
      </c>
      <c r="G11" s="1"/>
      <c r="H11" s="1"/>
      <c r="I11" s="1"/>
    </row>
    <row r="12">
      <c r="A12" s="1"/>
      <c r="B12" s="1"/>
      <c r="C12" s="1"/>
      <c r="D12" s="1"/>
      <c r="E12" s="1"/>
      <c r="F12" s="25" t="s">
        <v>72</v>
      </c>
      <c r="G12" s="1"/>
      <c r="H12" s="1"/>
      <c r="I12" s="1"/>
    </row>
    <row r="13">
      <c r="A13" s="1"/>
      <c r="B13" s="1"/>
      <c r="C13" s="1"/>
      <c r="D13" s="1"/>
      <c r="E13" s="1"/>
      <c r="F13" s="25" t="s">
        <v>74</v>
      </c>
      <c r="G13" s="1"/>
      <c r="H13" s="1"/>
      <c r="I13" s="1"/>
    </row>
    <row r="14">
      <c r="A14" s="1"/>
      <c r="B14" s="1"/>
      <c r="C14" s="1"/>
      <c r="D14" s="1"/>
      <c r="E14" s="1"/>
      <c r="F14" s="25" t="s">
        <v>78</v>
      </c>
      <c r="G14" s="1"/>
      <c r="H14" s="1"/>
      <c r="I14" s="1"/>
    </row>
    <row r="15">
      <c r="A15" s="1"/>
      <c r="B15" s="1"/>
      <c r="C15" s="1"/>
      <c r="D15" s="1"/>
      <c r="E15" s="1"/>
      <c r="F15" s="25" t="s">
        <v>82</v>
      </c>
      <c r="G15" s="1"/>
      <c r="H15" s="1"/>
      <c r="I15" s="1"/>
    </row>
    <row r="16">
      <c r="A16" s="1"/>
      <c r="B16" s="1"/>
      <c r="C16" s="1"/>
      <c r="D16" s="1"/>
      <c r="E16" s="1"/>
      <c r="F16" s="1"/>
      <c r="G16" s="1"/>
      <c r="H16" s="1"/>
      <c r="I16" s="1"/>
    </row>
    <row r="17">
      <c r="A17" s="1"/>
      <c r="B17" s="1"/>
      <c r="C17" s="1"/>
      <c r="D17" s="1"/>
      <c r="E17" s="1"/>
      <c r="F17" s="1"/>
      <c r="G17" s="1"/>
      <c r="H17" s="1"/>
      <c r="I17" s="1"/>
    </row>
    <row r="18">
      <c r="A18" s="1"/>
      <c r="B18" s="1"/>
      <c r="C18" s="1"/>
      <c r="D18" s="1"/>
      <c r="E18" s="1"/>
      <c r="F18" s="1"/>
      <c r="G18" s="1"/>
      <c r="H18" s="1"/>
      <c r="I18" s="1"/>
    </row>
    <row r="19">
      <c r="A19" s="1"/>
      <c r="B19" s="1"/>
      <c r="C19" s="1"/>
      <c r="D19" s="1"/>
      <c r="E19" s="1"/>
      <c r="F19" s="1"/>
      <c r="G19" s="1"/>
      <c r="H19" s="1"/>
      <c r="I19" s="1"/>
    </row>
    <row r="20">
      <c r="A20" s="1"/>
      <c r="B20" s="1"/>
      <c r="C20" s="1"/>
      <c r="D20" s="1"/>
      <c r="E20" s="1"/>
      <c r="F20" s="1"/>
      <c r="G20" s="1"/>
      <c r="H20" s="1"/>
      <c r="I20" s="1"/>
    </row>
    <row r="21" ht="15.75" customHeight="1">
      <c r="A21" s="1"/>
      <c r="B21" s="1"/>
      <c r="C21" s="1"/>
      <c r="D21" s="1"/>
      <c r="E21" s="1"/>
      <c r="F21" s="1"/>
      <c r="G21" s="1"/>
      <c r="H21" s="1"/>
      <c r="I21" s="1"/>
    </row>
    <row r="22" ht="15.75" customHeight="1">
      <c r="A22" s="1"/>
      <c r="B22" s="1"/>
      <c r="C22" s="1"/>
      <c r="D22" s="1"/>
      <c r="E22" s="1"/>
      <c r="F22" s="1"/>
      <c r="G22" s="1"/>
      <c r="H22" s="1"/>
      <c r="I22" s="1"/>
    </row>
    <row r="23" ht="15.75" customHeight="1">
      <c r="A23" s="1"/>
      <c r="B23" s="1"/>
      <c r="C23" s="1"/>
      <c r="D23" s="1"/>
      <c r="E23" s="1"/>
      <c r="F23" s="1"/>
      <c r="G23" s="1"/>
      <c r="H23" s="1"/>
      <c r="I23" s="1"/>
    </row>
    <row r="24" ht="15.75" customHeight="1">
      <c r="A24" s="1"/>
      <c r="B24" s="1"/>
      <c r="C24" s="1"/>
      <c r="D24" s="1"/>
      <c r="E24" s="1"/>
      <c r="F24" s="1"/>
      <c r="G24" s="1"/>
      <c r="H24" s="1"/>
      <c r="I24" s="1"/>
    </row>
    <row r="25" ht="15.75" customHeight="1">
      <c r="A25" s="1"/>
      <c r="B25" s="1"/>
      <c r="C25" s="1"/>
      <c r="D25" s="1"/>
      <c r="E25" s="1"/>
      <c r="F25" s="1"/>
      <c r="G25" s="1"/>
      <c r="H25" s="1"/>
      <c r="I25" s="1"/>
    </row>
    <row r="26" ht="15.75" customHeight="1">
      <c r="A26" s="1"/>
      <c r="B26" s="1"/>
      <c r="C26" s="1"/>
      <c r="D26" s="1"/>
      <c r="E26" s="1"/>
      <c r="F26" s="1"/>
      <c r="G26" s="1"/>
      <c r="H26" s="1"/>
      <c r="I26" s="1"/>
    </row>
    <row r="27" ht="15.75" customHeight="1">
      <c r="A27" s="1"/>
      <c r="B27" s="1"/>
      <c r="C27" s="1"/>
      <c r="D27" s="1"/>
      <c r="E27" s="1"/>
      <c r="F27" s="1"/>
      <c r="G27" s="1"/>
      <c r="H27" s="1"/>
      <c r="I27" s="1"/>
    </row>
    <row r="28" ht="15.75" customHeight="1">
      <c r="A28" s="1"/>
      <c r="B28" s="1"/>
      <c r="C28" s="1"/>
      <c r="D28" s="1"/>
      <c r="E28" s="1"/>
      <c r="F28" s="1"/>
      <c r="G28" s="1"/>
      <c r="H28" s="1"/>
      <c r="I28" s="1"/>
    </row>
    <row r="29" ht="15.75" customHeight="1">
      <c r="A29" s="1"/>
      <c r="B29" s="1"/>
      <c r="C29" s="1"/>
      <c r="D29" s="1"/>
      <c r="E29" s="1"/>
      <c r="F29" s="1"/>
      <c r="G29" s="1"/>
      <c r="H29" s="1"/>
      <c r="I29" s="1"/>
    </row>
    <row r="30" ht="15.75" customHeight="1">
      <c r="A30" s="1"/>
      <c r="B30" s="1"/>
      <c r="C30" s="1"/>
      <c r="D30" s="1"/>
      <c r="E30" s="1"/>
      <c r="F30" s="1"/>
      <c r="G30" s="1"/>
      <c r="H30" s="1"/>
      <c r="I30" s="1"/>
    </row>
    <row r="31" ht="15.75" customHeight="1">
      <c r="A31" s="1"/>
      <c r="B31" s="1"/>
      <c r="C31" s="1"/>
      <c r="D31" s="1"/>
      <c r="E31" s="1"/>
      <c r="F31" s="1"/>
      <c r="G31" s="1"/>
      <c r="H31" s="1"/>
      <c r="I31" s="1"/>
    </row>
    <row r="32" ht="15.75" customHeight="1">
      <c r="A32" s="1"/>
      <c r="B32" s="1"/>
      <c r="C32" s="1"/>
      <c r="D32" s="1"/>
      <c r="E32" s="1"/>
      <c r="F32" s="1"/>
      <c r="G32" s="1"/>
      <c r="H32" s="1"/>
      <c r="I32" s="1"/>
    </row>
    <row r="33" ht="15.75" customHeight="1">
      <c r="A33" s="1"/>
      <c r="B33" s="1"/>
      <c r="C33" s="1"/>
      <c r="D33" s="1"/>
      <c r="E33" s="1"/>
      <c r="F33" s="1"/>
      <c r="G33" s="1"/>
      <c r="H33" s="1"/>
      <c r="I33" s="1"/>
    </row>
    <row r="34" ht="15.75" customHeight="1">
      <c r="A34" s="1"/>
      <c r="B34" s="1"/>
      <c r="C34" s="1"/>
      <c r="D34" s="1"/>
      <c r="E34" s="1"/>
      <c r="F34" s="1"/>
      <c r="G34" s="1"/>
      <c r="H34" s="1"/>
      <c r="I34" s="1"/>
    </row>
    <row r="35" ht="15.75" customHeight="1">
      <c r="A35" s="1"/>
      <c r="B35" s="1"/>
      <c r="C35" s="1"/>
      <c r="D35" s="1"/>
      <c r="E35" s="1"/>
      <c r="F35" s="1"/>
      <c r="G35" s="1"/>
      <c r="H35" s="1"/>
      <c r="I35" s="1"/>
    </row>
    <row r="36" ht="15.75" customHeight="1">
      <c r="A36" s="1"/>
      <c r="B36" s="1"/>
      <c r="C36" s="1"/>
      <c r="D36" s="1"/>
      <c r="E36" s="1"/>
      <c r="F36" s="1"/>
      <c r="G36" s="1"/>
      <c r="H36" s="1"/>
      <c r="I36" s="1"/>
    </row>
    <row r="37" ht="15.75" customHeight="1">
      <c r="A37" s="1"/>
      <c r="B37" s="1"/>
      <c r="C37" s="1"/>
      <c r="D37" s="1"/>
      <c r="E37" s="1"/>
      <c r="F37" s="1"/>
      <c r="G37" s="1"/>
      <c r="H37" s="1"/>
      <c r="I37" s="1"/>
    </row>
    <row r="38" ht="15.75" customHeight="1">
      <c r="A38" s="1"/>
      <c r="B38" s="1"/>
      <c r="C38" s="1"/>
      <c r="D38" s="1"/>
      <c r="E38" s="1"/>
      <c r="F38" s="1"/>
      <c r="G38" s="1"/>
      <c r="H38" s="1"/>
      <c r="I38" s="1"/>
    </row>
    <row r="39" ht="15.75" customHeight="1">
      <c r="A39" s="1"/>
      <c r="B39" s="1"/>
      <c r="C39" s="1"/>
      <c r="D39" s="1"/>
      <c r="E39" s="1"/>
      <c r="F39" s="1"/>
      <c r="G39" s="1"/>
      <c r="H39" s="1"/>
      <c r="I39" s="1"/>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G2"/>
    <mergeCell ref="B3:G3"/>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2026-08-06T17:11:45Z</dcterms:created>
  <dc:creator>openpyxl</dc:creator>
</cp:coreProperties>
</file>

<file path=docProps/custom.xml><?xml version="1.0" encoding="utf-8"?>
<Properties xmlns="http://schemas.openxmlformats.org/officeDocument/2006/custom-properties" xmlns:vt="http://schemas.openxmlformats.org/officeDocument/2006/docPropsVTypes"/>
</file>